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30" yWindow="120" windowWidth="19065" windowHeight="4170" firstSheet="7" activeTab="13"/>
  </bookViews>
  <sheets>
    <sheet name="المنشآت" sheetId="28" r:id="rId1"/>
    <sheet name="سعودي" sheetId="19" r:id="rId2"/>
    <sheet name="غير سعودي" sheetId="20" r:id="rId3"/>
    <sheet name="المشتغلين" sheetId="21" r:id="rId4"/>
    <sheet name="جملة المشتغلين" sheetId="18" r:id="rId5"/>
    <sheet name="الرواتب" sheetId="22" r:id="rId6"/>
    <sheet name="المزايا" sheetId="23" r:id="rId7"/>
    <sheet name="جملة التعويضات" sheetId="24" r:id="rId8"/>
    <sheet name="جملة تعويضات المشتغلين" sheetId="13" r:id="rId9"/>
    <sheet name="نفقات" sheetId="26" r:id="rId10"/>
    <sheet name="ايرادات" sheetId="27" r:id="rId11"/>
    <sheet name="الإيرادات والنفقات" sheetId="25" r:id="rId12"/>
    <sheet name="فائض التشغيل" sheetId="30" r:id="rId13"/>
    <sheet name="التكوين الرأسمالي" sheetId="29" r:id="rId14"/>
  </sheets>
  <calcPr calcId="125725"/>
</workbook>
</file>

<file path=xl/calcChain.xml><?xml version="1.0" encoding="utf-8"?>
<calcChain xmlns="http://schemas.openxmlformats.org/spreadsheetml/2006/main">
  <c r="E5" i="29"/>
  <c r="E6"/>
  <c r="E7"/>
  <c r="E8"/>
  <c r="E9"/>
  <c r="E10"/>
  <c r="E11"/>
  <c r="E12"/>
  <c r="E13"/>
  <c r="E29" s="1"/>
  <c r="E14"/>
  <c r="E15"/>
  <c r="E16"/>
  <c r="E17"/>
  <c r="E18"/>
  <c r="E19"/>
  <c r="E20"/>
  <c r="E21"/>
  <c r="E22"/>
  <c r="E23"/>
  <c r="E24"/>
  <c r="E25"/>
  <c r="E26"/>
  <c r="E27"/>
  <c r="E28"/>
  <c r="D29"/>
  <c r="C29"/>
  <c r="C5" i="24"/>
  <c r="C5" i="30" s="1"/>
  <c r="D5" i="24"/>
  <c r="D5" i="30" s="1"/>
  <c r="E5" i="24"/>
  <c r="E5" i="30" s="1"/>
  <c r="C6" i="24"/>
  <c r="C6" i="30" s="1"/>
  <c r="D6" i="24"/>
  <c r="D6" i="30" s="1"/>
  <c r="E6" i="24"/>
  <c r="E6" i="30" s="1"/>
  <c r="C7" i="24"/>
  <c r="D7"/>
  <c r="D7" i="30" s="1"/>
  <c r="E7" i="24"/>
  <c r="E7" i="30" s="1"/>
  <c r="C8" i="24"/>
  <c r="C8" i="30" s="1"/>
  <c r="D8" i="24"/>
  <c r="D8" i="30" s="1"/>
  <c r="E8" i="24"/>
  <c r="E8" i="30" s="1"/>
  <c r="C9" i="24"/>
  <c r="C9" i="30" s="1"/>
  <c r="D9" i="24"/>
  <c r="D9" i="30" s="1"/>
  <c r="E9" i="24"/>
  <c r="E9" i="30" s="1"/>
  <c r="C10" i="24"/>
  <c r="D10"/>
  <c r="D10" i="30" s="1"/>
  <c r="E10" i="24"/>
  <c r="E10" i="30" s="1"/>
  <c r="C11" i="24"/>
  <c r="C11" i="30" s="1"/>
  <c r="F11" s="1"/>
  <c r="D11" i="24"/>
  <c r="D11" i="30" s="1"/>
  <c r="E11" i="24"/>
  <c r="E11" i="30" s="1"/>
  <c r="C12" i="24"/>
  <c r="C12" i="30" s="1"/>
  <c r="D12" i="24"/>
  <c r="E12"/>
  <c r="E12" i="30" s="1"/>
  <c r="C13" i="24"/>
  <c r="C13" i="30" s="1"/>
  <c r="D13" i="24"/>
  <c r="D13" i="30" s="1"/>
  <c r="E13" i="24"/>
  <c r="E13" i="30" s="1"/>
  <c r="C14" i="24"/>
  <c r="C14" i="30" s="1"/>
  <c r="D14" i="24"/>
  <c r="D14" i="30" s="1"/>
  <c r="E14" i="24"/>
  <c r="E14" i="30" s="1"/>
  <c r="C15" i="24"/>
  <c r="D15"/>
  <c r="E15"/>
  <c r="E15" i="30" s="1"/>
  <c r="C16" i="24"/>
  <c r="D16"/>
  <c r="D16" i="30" s="1"/>
  <c r="E16" i="24"/>
  <c r="E16" i="30" s="1"/>
  <c r="C17" i="24"/>
  <c r="C17" i="30" s="1"/>
  <c r="D17" i="24"/>
  <c r="D17" i="30" s="1"/>
  <c r="E17" i="24"/>
  <c r="C18"/>
  <c r="C18" i="30" s="1"/>
  <c r="D18" i="24"/>
  <c r="D18" i="30" s="1"/>
  <c r="E18" i="24"/>
  <c r="E18" i="30" s="1"/>
  <c r="C19" i="24"/>
  <c r="C19" i="30" s="1"/>
  <c r="F19" s="1"/>
  <c r="D19" i="24"/>
  <c r="D19" i="30" s="1"/>
  <c r="E19" i="24"/>
  <c r="E19" i="30" s="1"/>
  <c r="C20" i="24"/>
  <c r="D20"/>
  <c r="D20" i="30" s="1"/>
  <c r="E20" i="24"/>
  <c r="E20" i="30" s="1"/>
  <c r="C21" i="24"/>
  <c r="C21" i="30" s="1"/>
  <c r="D21" i="24"/>
  <c r="D21" i="30" s="1"/>
  <c r="E21" i="24"/>
  <c r="C22"/>
  <c r="C22" i="30" s="1"/>
  <c r="D22" i="24"/>
  <c r="D22" i="30" s="1"/>
  <c r="E22" i="24"/>
  <c r="E22" i="30" s="1"/>
  <c r="C23" i="24"/>
  <c r="C23" i="30" s="1"/>
  <c r="D23" i="24"/>
  <c r="D23" i="30" s="1"/>
  <c r="E23" i="24"/>
  <c r="E23" i="30" s="1"/>
  <c r="C24" i="24"/>
  <c r="C24" i="30" s="1"/>
  <c r="D24" i="24"/>
  <c r="D24" i="30" s="1"/>
  <c r="E24" i="24"/>
  <c r="E24" i="30" s="1"/>
  <c r="C25" i="24"/>
  <c r="C25" i="30" s="1"/>
  <c r="D25" i="24"/>
  <c r="E25"/>
  <c r="E25" i="30" s="1"/>
  <c r="C26" i="24"/>
  <c r="C26" i="30" s="1"/>
  <c r="D26" i="24"/>
  <c r="D26" i="30" s="1"/>
  <c r="E26" i="24"/>
  <c r="E26" i="30" s="1"/>
  <c r="C27" i="24"/>
  <c r="C27" i="30" s="1"/>
  <c r="D27" i="24"/>
  <c r="D27" i="30" s="1"/>
  <c r="E27" i="24"/>
  <c r="E27" i="30" s="1"/>
  <c r="C28" i="24"/>
  <c r="C28" i="30" s="1"/>
  <c r="D28" i="24"/>
  <c r="D28" i="30" s="1"/>
  <c r="E28" i="24"/>
  <c r="E28" i="30" s="1"/>
  <c r="D29" i="22"/>
  <c r="E29"/>
  <c r="C29"/>
  <c r="C15" i="21"/>
  <c r="F6" i="22"/>
  <c r="C6" i="13"/>
  <c r="F10" i="22"/>
  <c r="C10" i="13"/>
  <c r="F11" i="22"/>
  <c r="C11" i="13" s="1"/>
  <c r="E11" s="1"/>
  <c r="F12" i="22"/>
  <c r="C12" i="13" s="1"/>
  <c r="F13" i="22"/>
  <c r="C13" i="13" s="1"/>
  <c r="F14" i="22"/>
  <c r="C14" i="13" s="1"/>
  <c r="F15" i="22"/>
  <c r="C15" i="13" s="1"/>
  <c r="F16" i="22"/>
  <c r="C16" i="13" s="1"/>
  <c r="F18" i="22"/>
  <c r="C18" i="13" s="1"/>
  <c r="F20" i="22"/>
  <c r="C20" i="13" s="1"/>
  <c r="F21" i="22"/>
  <c r="C21" i="13" s="1"/>
  <c r="F22" i="22"/>
  <c r="C22" i="13" s="1"/>
  <c r="F24" i="22"/>
  <c r="C24" i="13" s="1"/>
  <c r="F25" i="22"/>
  <c r="C25" i="13" s="1"/>
  <c r="F26" i="22"/>
  <c r="C26" i="13" s="1"/>
  <c r="F27" i="22"/>
  <c r="C27" i="13"/>
  <c r="C5" i="21"/>
  <c r="D5"/>
  <c r="E5"/>
  <c r="C6"/>
  <c r="D6"/>
  <c r="E6"/>
  <c r="C7"/>
  <c r="D7"/>
  <c r="E7"/>
  <c r="C8"/>
  <c r="D8"/>
  <c r="E8"/>
  <c r="C9"/>
  <c r="D9"/>
  <c r="E9"/>
  <c r="C10"/>
  <c r="D10"/>
  <c r="E10"/>
  <c r="C11"/>
  <c r="D11"/>
  <c r="E11"/>
  <c r="C12"/>
  <c r="D12"/>
  <c r="E12"/>
  <c r="C13"/>
  <c r="D13"/>
  <c r="E13"/>
  <c r="C14"/>
  <c r="D14"/>
  <c r="E14"/>
  <c r="D15"/>
  <c r="E15"/>
  <c r="C16"/>
  <c r="D16"/>
  <c r="E16"/>
  <c r="C17"/>
  <c r="D17"/>
  <c r="E17"/>
  <c r="C18"/>
  <c r="D18"/>
  <c r="E18"/>
  <c r="C19"/>
  <c r="D19"/>
  <c r="E19"/>
  <c r="C20"/>
  <c r="D20"/>
  <c r="E20"/>
  <c r="C21"/>
  <c r="D21"/>
  <c r="E21"/>
  <c r="C22"/>
  <c r="D22"/>
  <c r="E22"/>
  <c r="C23"/>
  <c r="D23"/>
  <c r="E23"/>
  <c r="C24"/>
  <c r="D24"/>
  <c r="E24"/>
  <c r="C25"/>
  <c r="D25"/>
  <c r="E25"/>
  <c r="C26"/>
  <c r="D26"/>
  <c r="E26"/>
  <c r="C27"/>
  <c r="D27"/>
  <c r="E27"/>
  <c r="C28"/>
  <c r="D28"/>
  <c r="E28"/>
  <c r="E29"/>
  <c r="D29" i="20"/>
  <c r="E29"/>
  <c r="C29"/>
  <c r="E29" i="23"/>
  <c r="D29"/>
  <c r="F29" s="1"/>
  <c r="C29"/>
  <c r="F5" i="22"/>
  <c r="C5" i="13" s="1"/>
  <c r="F7" i="22"/>
  <c r="C7" i="13" s="1"/>
  <c r="F8" i="22"/>
  <c r="C8" i="13" s="1"/>
  <c r="F9" i="22"/>
  <c r="C9" i="13" s="1"/>
  <c r="F17" i="22"/>
  <c r="C17" i="13" s="1"/>
  <c r="F19" i="22"/>
  <c r="C19" i="13" s="1"/>
  <c r="F23" i="22"/>
  <c r="C23" i="13" s="1"/>
  <c r="F28" i="22"/>
  <c r="C28" i="13" s="1"/>
  <c r="D29" i="28"/>
  <c r="E29"/>
  <c r="C29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7" i="23"/>
  <c r="D7" i="13" s="1"/>
  <c r="F8" i="23"/>
  <c r="D8" i="13" s="1"/>
  <c r="F11" i="23"/>
  <c r="D11" i="13" s="1"/>
  <c r="F12" i="23"/>
  <c r="D12" i="13" s="1"/>
  <c r="F15" i="23"/>
  <c r="D15" i="13" s="1"/>
  <c r="F16" i="23"/>
  <c r="D16" i="13" s="1"/>
  <c r="F18" i="23"/>
  <c r="D18" i="13" s="1"/>
  <c r="F20" i="23"/>
  <c r="D20" i="13" s="1"/>
  <c r="F22" i="23"/>
  <c r="D22" i="13" s="1"/>
  <c r="F24" i="23"/>
  <c r="D24" i="13" s="1"/>
  <c r="F26" i="23"/>
  <c r="D26" i="13" s="1"/>
  <c r="F27" i="23"/>
  <c r="D27" i="13" s="1"/>
  <c r="E27" s="1"/>
  <c r="F27" i="20"/>
  <c r="D27" i="18" s="1"/>
  <c r="F23" i="20"/>
  <c r="D23" i="18" s="1"/>
  <c r="F21" i="20"/>
  <c r="D21" i="18" s="1"/>
  <c r="F19" i="20"/>
  <c r="D19" i="18" s="1"/>
  <c r="F17" i="20"/>
  <c r="D17" i="18"/>
  <c r="F15" i="20"/>
  <c r="D15" i="18" s="1"/>
  <c r="F13" i="20"/>
  <c r="D13" i="18" s="1"/>
  <c r="F11" i="20"/>
  <c r="D11" i="18"/>
  <c r="F9" i="20"/>
  <c r="D9" i="18" s="1"/>
  <c r="F7" i="20"/>
  <c r="D7" i="18" s="1"/>
  <c r="F5" i="20"/>
  <c r="D5" i="18" s="1"/>
  <c r="D29" i="19"/>
  <c r="E29"/>
  <c r="C29"/>
  <c r="E30" i="27"/>
  <c r="D30"/>
  <c r="C30"/>
  <c r="F29"/>
  <c r="F28"/>
  <c r="D28" i="25" s="1"/>
  <c r="F27" i="27"/>
  <c r="D27" i="25" s="1"/>
  <c r="F26" i="27"/>
  <c r="D26" i="25" s="1"/>
  <c r="F25" i="27"/>
  <c r="D25" i="25" s="1"/>
  <c r="F24" i="27"/>
  <c r="D24" i="25" s="1"/>
  <c r="F23" i="27"/>
  <c r="D23" i="25" s="1"/>
  <c r="F22" i="27"/>
  <c r="D22" i="25" s="1"/>
  <c r="F21" i="27"/>
  <c r="D21" i="25" s="1"/>
  <c r="F20" i="27"/>
  <c r="D20" i="25" s="1"/>
  <c r="F19" i="27"/>
  <c r="D19" i="25" s="1"/>
  <c r="F18" i="27"/>
  <c r="D18" i="25" s="1"/>
  <c r="F17" i="27"/>
  <c r="D17" i="25" s="1"/>
  <c r="F16" i="27"/>
  <c r="D16" i="25"/>
  <c r="F15" i="27"/>
  <c r="D15" i="25" s="1"/>
  <c r="F14" i="27"/>
  <c r="D14" i="25" s="1"/>
  <c r="F13" i="27"/>
  <c r="D13" i="25" s="1"/>
  <c r="F12" i="27"/>
  <c r="D12" i="25" s="1"/>
  <c r="F11" i="27"/>
  <c r="D11" i="25" s="1"/>
  <c r="F10" i="27"/>
  <c r="D10" i="25" s="1"/>
  <c r="F9" i="27"/>
  <c r="D9" i="25" s="1"/>
  <c r="F8" i="27"/>
  <c r="D8" i="25" s="1"/>
  <c r="F7" i="27"/>
  <c r="D7" i="25" s="1"/>
  <c r="F6" i="27"/>
  <c r="D6" i="25" s="1"/>
  <c r="F5" i="27"/>
  <c r="D5" i="25" s="1"/>
  <c r="D29" s="1"/>
  <c r="F28" i="26"/>
  <c r="C28" i="25" s="1"/>
  <c r="F27" i="26"/>
  <c r="C27" i="25" s="1"/>
  <c r="F26" i="26"/>
  <c r="C26" i="25" s="1"/>
  <c r="F25" i="26"/>
  <c r="C25" i="25" s="1"/>
  <c r="F24" i="26"/>
  <c r="C24" i="25" s="1"/>
  <c r="F23" i="26"/>
  <c r="C23" i="25" s="1"/>
  <c r="F22" i="26"/>
  <c r="C22" i="25" s="1"/>
  <c r="F21" i="26"/>
  <c r="C21" i="25" s="1"/>
  <c r="F20" i="26"/>
  <c r="C20" i="25" s="1"/>
  <c r="F19" i="26"/>
  <c r="C19" i="25" s="1"/>
  <c r="F18" i="26"/>
  <c r="C18" i="25" s="1"/>
  <c r="F17" i="26"/>
  <c r="C17" i="25" s="1"/>
  <c r="F16" i="26"/>
  <c r="C16" i="25" s="1"/>
  <c r="F15" i="26"/>
  <c r="C15" i="25" s="1"/>
  <c r="F14" i="26"/>
  <c r="C14" i="25" s="1"/>
  <c r="F13" i="26"/>
  <c r="C13" i="25" s="1"/>
  <c r="F12" i="26"/>
  <c r="C12" i="25" s="1"/>
  <c r="F11" i="26"/>
  <c r="C11" i="25" s="1"/>
  <c r="F10" i="26"/>
  <c r="C10" i="25" s="1"/>
  <c r="F9" i="26"/>
  <c r="C9" i="25" s="1"/>
  <c r="F8" i="26"/>
  <c r="C8" i="25" s="1"/>
  <c r="F7" i="26"/>
  <c r="C7" i="25" s="1"/>
  <c r="F6" i="26"/>
  <c r="C6" i="25" s="1"/>
  <c r="F5" i="26"/>
  <c r="C5" i="25" s="1"/>
  <c r="E29" i="26"/>
  <c r="D29"/>
  <c r="C29"/>
  <c r="F28" i="20"/>
  <c r="D28" i="18" s="1"/>
  <c r="F26" i="20"/>
  <c r="D26" i="18" s="1"/>
  <c r="F24" i="20"/>
  <c r="D24" i="18" s="1"/>
  <c r="F22" i="20"/>
  <c r="D22" i="18" s="1"/>
  <c r="F20" i="20"/>
  <c r="D20" i="18" s="1"/>
  <c r="F18" i="20"/>
  <c r="D18" i="18" s="1"/>
  <c r="F16" i="20"/>
  <c r="D16" i="18" s="1"/>
  <c r="F14" i="20"/>
  <c r="D14" i="18" s="1"/>
  <c r="F12" i="20"/>
  <c r="D12" i="18" s="1"/>
  <c r="F10" i="20"/>
  <c r="D10" i="18" s="1"/>
  <c r="F8" i="20"/>
  <c r="D8" i="18" s="1"/>
  <c r="F6" i="20"/>
  <c r="D6" i="18" s="1"/>
  <c r="F28" i="19"/>
  <c r="C28" i="18" s="1"/>
  <c r="F27" i="19"/>
  <c r="C27" i="18"/>
  <c r="F26" i="19"/>
  <c r="C26" i="18" s="1"/>
  <c r="F25" i="19"/>
  <c r="C25" i="18" s="1"/>
  <c r="F24" i="19"/>
  <c r="C24" i="18" s="1"/>
  <c r="F23" i="19"/>
  <c r="C23" i="18" s="1"/>
  <c r="F22" i="19"/>
  <c r="C22" i="18" s="1"/>
  <c r="F21" i="19"/>
  <c r="C21" i="18" s="1"/>
  <c r="F20" i="19"/>
  <c r="C20" i="18" s="1"/>
  <c r="F19" i="19"/>
  <c r="C19" i="18"/>
  <c r="E19" s="1"/>
  <c r="F18" i="19"/>
  <c r="C18" i="18" s="1"/>
  <c r="F17" i="19"/>
  <c r="C17" i="18" s="1"/>
  <c r="E17" s="1"/>
  <c r="F16" i="19"/>
  <c r="C16" i="18" s="1"/>
  <c r="E16" s="1"/>
  <c r="F15" i="19"/>
  <c r="C15" i="18" s="1"/>
  <c r="F14" i="19"/>
  <c r="C14" i="18" s="1"/>
  <c r="F13" i="19"/>
  <c r="C13" i="18" s="1"/>
  <c r="E13" s="1"/>
  <c r="F12" i="19"/>
  <c r="C12" i="18" s="1"/>
  <c r="F11" i="19"/>
  <c r="C11" i="18" s="1"/>
  <c r="E11" s="1"/>
  <c r="F10" i="19"/>
  <c r="C10" i="18" s="1"/>
  <c r="F9" i="19"/>
  <c r="C9" i="18" s="1"/>
  <c r="F8" i="19"/>
  <c r="C8" i="18" s="1"/>
  <c r="E8" s="1"/>
  <c r="F7" i="19"/>
  <c r="C7" i="18" s="1"/>
  <c r="F6" i="19"/>
  <c r="C6" i="18" s="1"/>
  <c r="F5" i="19"/>
  <c r="C5" i="18" s="1"/>
  <c r="C29" s="1"/>
  <c r="F28" i="23"/>
  <c r="D28" i="13" s="1"/>
  <c r="F25" i="20"/>
  <c r="D25" i="18" s="1"/>
  <c r="F25" i="23"/>
  <c r="D25" i="13" s="1"/>
  <c r="F23" i="23"/>
  <c r="D23" i="13"/>
  <c r="F19" i="23"/>
  <c r="D19" i="13"/>
  <c r="F14" i="23"/>
  <c r="D14" i="13" s="1"/>
  <c r="F10" i="23"/>
  <c r="D10" i="13" s="1"/>
  <c r="E10" s="1"/>
  <c r="F6" i="23"/>
  <c r="D6" i="13"/>
  <c r="E6" s="1"/>
  <c r="F21" i="23"/>
  <c r="D21" i="13" s="1"/>
  <c r="F17" i="23"/>
  <c r="D17" i="13" s="1"/>
  <c r="E17" s="1"/>
  <c r="F13" i="23"/>
  <c r="D13" i="13" s="1"/>
  <c r="F9" i="23"/>
  <c r="D9" i="13" s="1"/>
  <c r="F5" i="23"/>
  <c r="D5" i="13" s="1"/>
  <c r="E5" s="1"/>
  <c r="F29" i="26"/>
  <c r="F25" i="21"/>
  <c r="F18"/>
  <c r="F14"/>
  <c r="F5"/>
  <c r="F22"/>
  <c r="F11"/>
  <c r="C15" i="30"/>
  <c r="F27" i="24"/>
  <c r="F21"/>
  <c r="F8"/>
  <c r="F12"/>
  <c r="F24" i="30"/>
  <c r="F18"/>
  <c r="F14" i="24"/>
  <c r="F22"/>
  <c r="F24"/>
  <c r="F17"/>
  <c r="F10"/>
  <c r="F23"/>
  <c r="F25"/>
  <c r="F20"/>
  <c r="F18"/>
  <c r="F15"/>
  <c r="F6" i="30"/>
  <c r="D25"/>
  <c r="C20"/>
  <c r="E17"/>
  <c r="D15"/>
  <c r="C10"/>
  <c r="F11" i="24"/>
  <c r="F5"/>
  <c r="F13"/>
  <c r="D29"/>
  <c r="F6"/>
  <c r="F19"/>
  <c r="F9"/>
  <c r="E21" i="30"/>
  <c r="D12"/>
  <c r="C7"/>
  <c r="E29" i="24"/>
  <c r="F28"/>
  <c r="F10" i="30" l="1"/>
  <c r="E26" i="13"/>
  <c r="E15"/>
  <c r="F13" i="30"/>
  <c r="F23"/>
  <c r="E16" i="13"/>
  <c r="F8" i="30"/>
  <c r="F21"/>
  <c r="F17"/>
  <c r="E23" i="13"/>
  <c r="E24"/>
  <c r="E9"/>
  <c r="E25"/>
  <c r="E20"/>
  <c r="E14"/>
  <c r="F7" i="30"/>
  <c r="F14"/>
  <c r="F9"/>
  <c r="F20"/>
  <c r="E7" i="13"/>
  <c r="E22"/>
  <c r="E12"/>
  <c r="E8"/>
  <c r="E21"/>
  <c r="C29"/>
  <c r="F27" i="30"/>
  <c r="E28" i="13"/>
  <c r="F28" i="30"/>
  <c r="F12"/>
  <c r="F15"/>
  <c r="F22"/>
  <c r="D29"/>
  <c r="E13" i="13"/>
  <c r="E18"/>
  <c r="F5" i="30"/>
  <c r="F26"/>
  <c r="E15" i="18"/>
  <c r="E22"/>
  <c r="E9"/>
  <c r="F28" i="21"/>
  <c r="F26"/>
  <c r="F29" i="20"/>
  <c r="E6" i="18"/>
  <c r="E10"/>
  <c r="E14"/>
  <c r="E18"/>
  <c r="E21"/>
  <c r="F7" i="21"/>
  <c r="E5" i="18"/>
  <c r="E23"/>
  <c r="E27"/>
  <c r="E12"/>
  <c r="E26"/>
  <c r="F17" i="21"/>
  <c r="F16"/>
  <c r="F12"/>
  <c r="F9"/>
  <c r="E7" i="18"/>
  <c r="E25"/>
  <c r="F23" i="21"/>
  <c r="F6"/>
  <c r="F21"/>
  <c r="F24"/>
  <c r="F8"/>
  <c r="F27"/>
  <c r="F13"/>
  <c r="E20" i="18"/>
  <c r="F19" i="21"/>
  <c r="F20"/>
  <c r="F29" i="28"/>
  <c r="D29" i="13"/>
  <c r="E29" i="30"/>
  <c r="F26" i="24"/>
  <c r="F25" i="30"/>
  <c r="E19" i="13"/>
  <c r="F29" i="19"/>
  <c r="E28" i="18"/>
  <c r="F29" i="22"/>
  <c r="C29" i="25"/>
  <c r="E24" i="18"/>
  <c r="F30" i="27"/>
  <c r="C29" i="21"/>
  <c r="F7" i="24"/>
  <c r="D29" i="21"/>
  <c r="F15"/>
  <c r="C16" i="30"/>
  <c r="F16" i="24"/>
  <c r="C29"/>
  <c r="F29" s="1"/>
  <c r="F10" i="21"/>
  <c r="F29" s="1"/>
  <c r="E29" i="13" l="1"/>
  <c r="E29" i="18"/>
  <c r="D29"/>
  <c r="C29" i="30"/>
  <c r="F29" s="1"/>
  <c r="F16"/>
</calcChain>
</file>

<file path=xl/sharedStrings.xml><?xml version="1.0" encoding="utf-8"?>
<sst xmlns="http://schemas.openxmlformats.org/spreadsheetml/2006/main" count="986" uniqueCount="140">
  <si>
    <t>Less 5 emp</t>
  </si>
  <si>
    <t>صُنع المنتجات الغذائية</t>
  </si>
  <si>
    <t>صُنع المشروبات</t>
  </si>
  <si>
    <t>صُنع منتجات التبغ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</si>
  <si>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</si>
  <si>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</si>
  <si>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</si>
  <si>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</t>
  </si>
  <si>
    <t>صُنع الورق ومنتجات الورق</t>
  </si>
  <si>
    <t>الطباعة واستنساخ وسائط الأعلام المسجّلة</t>
  </si>
  <si>
    <t>صُنع المواد الكيميائية والمنتجات الكيميائية</t>
  </si>
  <si>
    <t>صنع المنتجات الصيدلانية الأساسية والمستحضرات الصيدلانية</t>
  </si>
  <si>
    <t>صنع منتجات المطاط واللدائن</t>
  </si>
  <si>
    <t>صنع منتجات المعادن اللافلزية الأخرى</t>
  </si>
  <si>
    <t>صنع الفلزات القاعدية</t>
  </si>
  <si>
    <t>صنع منتجات المعادن المشكلة (باستثناء الآلات والمعدات)</t>
  </si>
  <si>
    <t>صنع الحواسيب والمنتجات الألكترونية والبصرية</t>
  </si>
  <si>
    <t>صنع المعدات الكهربائية</t>
  </si>
  <si>
    <t>صناعة الآلات والمعدات غير المصنفة في موضع أخر</t>
  </si>
  <si>
    <t>صناعة معدات النقل الأخرى</t>
  </si>
  <si>
    <t>صناعة الأثاث</t>
  </si>
  <si>
    <t>الصناعة التحويلية الأخرى</t>
  </si>
  <si>
    <t>إصلاح وصيانة وتركيب الآلات والمعدات</t>
  </si>
  <si>
    <t>أنشطة الخدمات الشخصية الأخرى</t>
  </si>
  <si>
    <t>النشاط الاقتصادي</t>
  </si>
  <si>
    <t>الجملة</t>
  </si>
  <si>
    <t>(5-19) emp</t>
  </si>
  <si>
    <t>20+  emp</t>
  </si>
  <si>
    <t>Total</t>
  </si>
  <si>
    <t>Economic activity</t>
  </si>
  <si>
    <t>10 - Manufacture of food products</t>
  </si>
  <si>
    <t>11 - Manufacture of beverages</t>
  </si>
  <si>
    <t>12 - Manufacture of tobacco products</t>
  </si>
  <si>
    <t>13 - Manufacture of textiles</t>
  </si>
  <si>
    <t>14 - Manufacture of wearing apparel</t>
  </si>
  <si>
    <t>15 - Manufacture of leather and related products</t>
  </si>
  <si>
    <t>17 - Manufacture of paper and paper products</t>
  </si>
  <si>
    <t>18 - Printing and reproduction of recorded media</t>
  </si>
  <si>
    <t>19 - Manufacture of coke and refined petroleum products</t>
  </si>
  <si>
    <t>20 - Manufacture of chemicals and chemical products</t>
  </si>
  <si>
    <t>22 - Manufacture of rubber and plastics products</t>
  </si>
  <si>
    <t>23 - Manufacture of other non-metallic mineral products</t>
  </si>
  <si>
    <t>24 - Manufacture of basic metals</t>
  </si>
  <si>
    <t>26 - Manufacture of computer, electronic and optical products</t>
  </si>
  <si>
    <t>27 - Manufacture of electrical equipment</t>
  </si>
  <si>
    <t>28 - Manufacture of machinery and equipment n.e.c.</t>
  </si>
  <si>
    <t>29 - Manufacture of motor vehicles, trailers and semi-trailers</t>
  </si>
  <si>
    <t>30 - Manufacture of other transport equipment</t>
  </si>
  <si>
    <t>31 - Manufacture of furniture</t>
  </si>
  <si>
    <t>32 - Other manufacturing</t>
  </si>
  <si>
    <t>33 - Repair and installation of machinery and equipment</t>
  </si>
  <si>
    <t>96 - Other personal service activities</t>
  </si>
  <si>
    <t>الرواتب والأجور</t>
  </si>
  <si>
    <t>المزايا والبدلات</t>
  </si>
  <si>
    <t>16 - Manufacture of wood and of products of wood and cork</t>
  </si>
  <si>
    <t xml:space="preserve">صنع فحم الكوك والمنتجات النفطية المكررة </t>
  </si>
  <si>
    <t>21 - Manufacture of products and preparations pharmaceutical</t>
  </si>
  <si>
    <t>25 - Manufacture of fabricated metal products</t>
  </si>
  <si>
    <t xml:space="preserve">صناعة المركبات ذات المحركات والمركبات </t>
  </si>
  <si>
    <t>النفقات</t>
  </si>
  <si>
    <t>سعودي</t>
  </si>
  <si>
    <t>غير سعودي</t>
  </si>
  <si>
    <t>الاجمالي</t>
  </si>
  <si>
    <t>أقل من 5 مشتغلين</t>
  </si>
  <si>
    <t>5 - 19 مشتغل</t>
  </si>
  <si>
    <t>20 مشتغل فأكثر</t>
  </si>
  <si>
    <t>Saudi</t>
  </si>
  <si>
    <t>Non-Saudi</t>
  </si>
  <si>
    <t>Wages &amp; Salaries</t>
  </si>
  <si>
    <t>Benefits &amp; allowances</t>
  </si>
  <si>
    <t>الإيرادات</t>
  </si>
  <si>
    <t>Expenditures</t>
  </si>
  <si>
    <t>Revenues</t>
  </si>
  <si>
    <t>جدول رقم 1</t>
  </si>
  <si>
    <t>Table 1</t>
  </si>
  <si>
    <t>جدول رقم 2</t>
  </si>
  <si>
    <t>Table 2</t>
  </si>
  <si>
    <t>جدول رقم 3</t>
  </si>
  <si>
    <t>Table 3</t>
  </si>
  <si>
    <t>جدول رقم 4</t>
  </si>
  <si>
    <t>Table 4</t>
  </si>
  <si>
    <t>جدول رقم 5</t>
  </si>
  <si>
    <t>Table 5</t>
  </si>
  <si>
    <t>Table 6</t>
  </si>
  <si>
    <t>جدول رقم 7</t>
  </si>
  <si>
    <t>Table 7</t>
  </si>
  <si>
    <t>جدول رقم 8</t>
  </si>
  <si>
    <t>Table 8</t>
  </si>
  <si>
    <t>جدول رقم 9</t>
  </si>
  <si>
    <t>Table 9</t>
  </si>
  <si>
    <t>جدول رقم 10</t>
  </si>
  <si>
    <t>Table 10</t>
  </si>
  <si>
    <t>جدول رقم 11</t>
  </si>
  <si>
    <t>Table 11</t>
  </si>
  <si>
    <t>جدول رقم 12</t>
  </si>
  <si>
    <t>Table 12</t>
  </si>
  <si>
    <t xml:space="preserve"> Revenues &amp; Expenditures by economic activity 2014 </t>
  </si>
  <si>
    <t>Saudi employees by class size &amp; economic activity 2014</t>
  </si>
  <si>
    <t>Non-Saudi employees by class size &amp; economic activity 2014</t>
  </si>
  <si>
    <t>Total employees by class size &amp; economic activity 2014</t>
  </si>
  <si>
    <t xml:space="preserve"> Total employees (Saudi, Non-Saudi) by economic activity 2014</t>
  </si>
  <si>
    <t>Wages &amp; Salaries by class size &amp; economic activity 2014</t>
  </si>
  <si>
    <t>Employees Compensation by class size &amp; economic activity 2014</t>
  </si>
  <si>
    <t xml:space="preserve"> Employees Compensation by economic activity 2014</t>
  </si>
  <si>
    <t>Operating Expenditures by class size &amp; economic activity 2014</t>
  </si>
  <si>
    <t>Operating Revenues by class size &amp; economic activity 2014</t>
  </si>
  <si>
    <t>جدول رقم 6</t>
  </si>
  <si>
    <t>بآلاف الريالات         Thousands SR</t>
  </si>
  <si>
    <t>بآلاف الريالات</t>
  </si>
  <si>
    <t>Thousands SR</t>
  </si>
  <si>
    <t>المصدر : البحث الاقتصادي السنوي للمؤسسات 2014</t>
  </si>
  <si>
    <t>تشمل المنشآت العاملة في القطاع الخاص والعام والذي لا يهدف إلى الربح</t>
  </si>
  <si>
    <t>لا تشمل المنشآت العاملة في القطاع الحكومي والخارجي</t>
  </si>
  <si>
    <t>*</t>
  </si>
  <si>
    <t>جدول رقم 13</t>
  </si>
  <si>
    <t>Table 13</t>
  </si>
  <si>
    <t>الأصول المشتراة</t>
  </si>
  <si>
    <t>الأصول المباعة</t>
  </si>
  <si>
    <t>صافي الأصول</t>
  </si>
  <si>
    <t>Purchased</t>
  </si>
  <si>
    <t>Sold</t>
  </si>
  <si>
    <t>Net</t>
  </si>
  <si>
    <t>Gross capital formation by economic activity 2014</t>
  </si>
  <si>
    <r>
      <t xml:space="preserve">المشتغلون السعوديون حسب فئة حجم المنشأة والنشاط الاقتصادي </t>
    </r>
    <r>
      <rPr>
        <b/>
        <sz val="12"/>
        <color indexed="8"/>
        <rFont val="Arial"/>
        <family val="2"/>
      </rPr>
      <t>2014</t>
    </r>
    <r>
      <rPr>
        <b/>
        <sz val="14"/>
        <color indexed="8"/>
        <rFont val="Arial"/>
        <family val="2"/>
      </rPr>
      <t xml:space="preserve"> </t>
    </r>
  </si>
  <si>
    <r>
      <t xml:space="preserve">جملة المنشآت حسب فئة حجم المشتغلين والنشاط الاقتصادي </t>
    </r>
    <r>
      <rPr>
        <b/>
        <sz val="12"/>
        <color indexed="8"/>
        <rFont val="Arial"/>
        <family val="2"/>
      </rPr>
      <t>2014</t>
    </r>
    <r>
      <rPr>
        <b/>
        <sz val="14"/>
        <color indexed="8"/>
        <rFont val="Arial"/>
        <family val="2"/>
      </rPr>
      <t xml:space="preserve">                         </t>
    </r>
    <r>
      <rPr>
        <b/>
        <sz val="11"/>
        <color indexed="8"/>
        <rFont val="Arial"/>
        <family val="2"/>
      </rPr>
      <t>No of Establishments by class size &amp; economic activity 2014</t>
    </r>
  </si>
  <si>
    <r>
      <t xml:space="preserve">المشتغلون غير السعوديين حسب فئة حجم المنشأة والنشاط الاقتصادي </t>
    </r>
    <r>
      <rPr>
        <b/>
        <sz val="12"/>
        <color indexed="8"/>
        <rFont val="Arial"/>
        <family val="2"/>
      </rPr>
      <t>2014</t>
    </r>
  </si>
  <si>
    <r>
      <t xml:space="preserve">جملة المشتغلين حسب فئة حجم المنشأة والنشاط الاقتصادي </t>
    </r>
    <r>
      <rPr>
        <b/>
        <sz val="12"/>
        <color indexed="8"/>
        <rFont val="Arial"/>
        <family val="2"/>
      </rPr>
      <t>2014</t>
    </r>
    <r>
      <rPr>
        <b/>
        <sz val="14"/>
        <color indexed="8"/>
        <rFont val="Arial"/>
        <family val="2"/>
      </rPr>
      <t xml:space="preserve">                     </t>
    </r>
  </si>
  <si>
    <r>
      <t xml:space="preserve">عدد المشتغلين </t>
    </r>
    <r>
      <rPr>
        <b/>
        <sz val="12"/>
        <rFont val="Arial"/>
        <family val="2"/>
      </rPr>
      <t>( سعودي وغير سعودي )</t>
    </r>
    <r>
      <rPr>
        <b/>
        <sz val="14"/>
        <rFont val="Arial"/>
        <family val="2"/>
      </rPr>
      <t xml:space="preserve"> حسب النشاط الاقتصادي </t>
    </r>
    <r>
      <rPr>
        <b/>
        <sz val="12"/>
        <rFont val="Arial"/>
        <family val="2"/>
      </rPr>
      <t>2014</t>
    </r>
  </si>
  <si>
    <r>
      <t xml:space="preserve">الرواتب والأجور حسب فئة حجم المنشأة والنشاط الاقتصادي </t>
    </r>
    <r>
      <rPr>
        <b/>
        <sz val="12"/>
        <rFont val="Arial"/>
        <family val="2"/>
      </rPr>
      <t>2014</t>
    </r>
  </si>
  <si>
    <r>
      <t xml:space="preserve">المزيا والبدلات حسب فئة حجم المنشأة والنشاط الاقتصادي </t>
    </r>
    <r>
      <rPr>
        <b/>
        <sz val="12"/>
        <rFont val="Arial"/>
        <family val="2"/>
      </rPr>
      <t>2014</t>
    </r>
  </si>
  <si>
    <r>
      <t xml:space="preserve">تعويضات المشتغلين حسب فئة حجم المنشأة والنشاط الاقتصادي </t>
    </r>
    <r>
      <rPr>
        <b/>
        <sz val="12"/>
        <rFont val="Arial"/>
        <family val="2"/>
      </rPr>
      <t>2014</t>
    </r>
  </si>
  <si>
    <r>
      <t xml:space="preserve">تعويضات المشتغلين حسب النشاط الاقتصادي </t>
    </r>
    <r>
      <rPr>
        <b/>
        <sz val="12"/>
        <rFont val="Calibri"/>
        <family val="2"/>
      </rPr>
      <t>2014</t>
    </r>
  </si>
  <si>
    <r>
      <t xml:space="preserve">النفقات التشغيلية حسب فئة حجم المنشأة والنشاط الاقتصادي </t>
    </r>
    <r>
      <rPr>
        <b/>
        <sz val="12"/>
        <color indexed="8"/>
        <rFont val="Arial"/>
        <family val="2"/>
      </rPr>
      <t>2014</t>
    </r>
    <r>
      <rPr>
        <b/>
        <sz val="14"/>
        <color indexed="8"/>
        <rFont val="Arial"/>
        <family val="2"/>
      </rPr>
      <t xml:space="preserve">                        </t>
    </r>
  </si>
  <si>
    <r>
      <t xml:space="preserve">الإيرادات التشغيلية حسب فئة حجم المنشأة والنشاط الاقتصادي </t>
    </r>
    <r>
      <rPr>
        <b/>
        <sz val="12"/>
        <color indexed="8"/>
        <rFont val="Arial"/>
        <family val="2"/>
      </rPr>
      <t>2014</t>
    </r>
  </si>
  <si>
    <r>
      <t xml:space="preserve">النفقات والايرادات حسب النشاط الاقتصادي </t>
    </r>
    <r>
      <rPr>
        <b/>
        <sz val="12"/>
        <color indexed="8"/>
        <rFont val="Arial"/>
        <family val="2"/>
      </rPr>
      <t>2014</t>
    </r>
  </si>
  <si>
    <r>
      <t xml:space="preserve">التكوين الرأسمالي حسب النشاط الاقتصادي </t>
    </r>
    <r>
      <rPr>
        <b/>
        <sz val="12"/>
        <rFont val="Calibri"/>
        <family val="2"/>
      </rPr>
      <t>2014</t>
    </r>
  </si>
  <si>
    <t>Operating Surplus by class size &amp; economic activity 2014</t>
  </si>
  <si>
    <r>
      <t xml:space="preserve">فائض التشغيل حسب فئة حجم المنشأة والنشاط الاقتصادي </t>
    </r>
    <r>
      <rPr>
        <b/>
        <sz val="12"/>
        <color indexed="8"/>
        <rFont val="Arial"/>
        <family val="2"/>
      </rPr>
      <t>2014</t>
    </r>
  </si>
  <si>
    <t>Table 14</t>
  </si>
  <si>
    <t>جدول رقم 14</t>
  </si>
</sst>
</file>

<file path=xl/styles.xml><?xml version="1.0" encoding="utf-8"?>
<styleSheet xmlns="http://schemas.openxmlformats.org/spreadsheetml/2006/main">
  <numFmts count="3">
    <numFmt numFmtId="43" formatCode="_-* #,##0.00_-;_-* #,##0.00\-;_-* &quot;-&quot;??_-;_-@_-"/>
    <numFmt numFmtId="164" formatCode="_-* #,##0_-;_-* #,##0\-;_-* &quot;-&quot;??_-;_-@_-"/>
    <numFmt numFmtId="165" formatCode="#,##0_ ;\-#,##0\ "/>
  </numFmts>
  <fonts count="34">
    <font>
      <sz val="10"/>
      <name val="Arial"/>
      <charset val="178"/>
    </font>
    <font>
      <sz val="10"/>
      <name val="Arial"/>
      <charset val="178"/>
    </font>
    <font>
      <b/>
      <sz val="1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9"/>
      <name val="Arial Narrow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0"/>
      <name val="Arial Narrow"/>
      <family val="2"/>
    </font>
    <font>
      <b/>
      <sz val="14"/>
      <name val="Sakkal Majalla"/>
    </font>
    <font>
      <b/>
      <sz val="12"/>
      <color indexed="8"/>
      <name val="Arial"/>
      <family val="2"/>
    </font>
    <font>
      <sz val="11"/>
      <color rgb="FF000000"/>
      <name val="Calibri"/>
      <family val="2"/>
      <charset val="178"/>
      <scheme val="minor"/>
    </font>
    <font>
      <sz val="9"/>
      <name val="Calibri"/>
      <family val="2"/>
      <scheme val="minor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Sakkal Majalla"/>
    </font>
    <font>
      <b/>
      <sz val="11"/>
      <color rgb="FFFF0000"/>
      <name val="Sakkal Majalla"/>
    </font>
    <font>
      <b/>
      <sz val="12"/>
      <color rgb="FF00B050"/>
      <name val="Sakkal Majalla"/>
    </font>
    <font>
      <b/>
      <sz val="14"/>
      <color rgb="FF00B05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164" fontId="4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0" fontId="19" fillId="3" borderId="2" xfId="12" applyFont="1" applyFill="1" applyBorder="1" applyAlignment="1">
      <alignment horizontal="center" vertical="center" wrapText="1" readingOrder="2"/>
    </xf>
    <xf numFmtId="0" fontId="20" fillId="4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22" fillId="3" borderId="2" xfId="12" applyFont="1" applyFill="1" applyBorder="1" applyAlignment="1">
      <alignment horizontal="center" vertical="center" wrapText="1" readingOrder="2"/>
    </xf>
    <xf numFmtId="165" fontId="4" fillId="2" borderId="1" xfId="1" applyNumberFormat="1" applyFont="1" applyFill="1" applyBorder="1" applyAlignment="1">
      <alignment horizontal="left" vertical="center" wrapText="1" indent="1"/>
    </xf>
    <xf numFmtId="165" fontId="2" fillId="2" borderId="1" xfId="1" applyNumberFormat="1" applyFont="1" applyFill="1" applyBorder="1" applyAlignment="1">
      <alignment horizontal="left" vertical="center" indent="1"/>
    </xf>
    <xf numFmtId="0" fontId="22" fillId="3" borderId="1" xfId="12" applyFont="1" applyFill="1" applyBorder="1" applyAlignment="1">
      <alignment horizontal="center" vertical="center" wrapText="1" readingOrder="2"/>
    </xf>
    <xf numFmtId="165" fontId="9" fillId="0" borderId="1" xfId="1" applyNumberFormat="1" applyFont="1" applyFill="1" applyBorder="1" applyAlignment="1">
      <alignment horizontal="left" vertical="center" wrapText="1" indent="1"/>
    </xf>
    <xf numFmtId="165" fontId="9" fillId="0" borderId="3" xfId="1" applyNumberFormat="1" applyFont="1" applyFill="1" applyBorder="1" applyAlignment="1">
      <alignment horizontal="left" vertical="center" wrapText="1" indent="1"/>
    </xf>
    <xf numFmtId="0" fontId="22" fillId="3" borderId="4" xfId="12" applyFont="1" applyFill="1" applyBorder="1" applyAlignment="1">
      <alignment horizontal="center" vertical="center" wrapText="1" readingOrder="2"/>
    </xf>
    <xf numFmtId="0" fontId="12" fillId="3" borderId="2" xfId="12" applyFont="1" applyFill="1" applyBorder="1" applyAlignment="1">
      <alignment horizontal="center" vertical="center" wrapText="1" readingOrder="2"/>
    </xf>
    <xf numFmtId="0" fontId="23" fillId="3" borderId="4" xfId="12" applyFont="1" applyFill="1" applyBorder="1" applyAlignment="1">
      <alignment horizontal="center" vertical="center" wrapText="1" readingOrder="2"/>
    </xf>
    <xf numFmtId="165" fontId="4" fillId="2" borderId="1" xfId="1" applyNumberFormat="1" applyFont="1" applyFill="1" applyBorder="1" applyAlignment="1">
      <alignment horizontal="center" vertic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6" fillId="4" borderId="2" xfId="1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/>
    </xf>
    <xf numFmtId="3" fontId="0" fillId="0" borderId="0" xfId="0" applyNumberFormat="1"/>
    <xf numFmtId="165" fontId="2" fillId="2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horizontal="left" vertical="center" wrapText="1" indent="1"/>
    </xf>
    <xf numFmtId="3" fontId="2" fillId="2" borderId="1" xfId="1" applyNumberFormat="1" applyFont="1" applyFill="1" applyBorder="1" applyAlignment="1">
      <alignment horizontal="right" vertical="center" indent="2"/>
    </xf>
    <xf numFmtId="3" fontId="4" fillId="2" borderId="1" xfId="1" applyNumberFormat="1" applyFont="1" applyFill="1" applyBorder="1" applyAlignment="1">
      <alignment horizontal="left" vertical="center" wrapText="1" indent="2"/>
    </xf>
    <xf numFmtId="3" fontId="2" fillId="2" borderId="1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4" borderId="5" xfId="26" applyFont="1" applyFill="1" applyBorder="1" applyAlignment="1">
      <alignment horizontal="right" vertical="center" wrapText="1" indent="1" readingOrder="2"/>
    </xf>
    <xf numFmtId="0" fontId="23" fillId="4" borderId="5" xfId="56" applyFont="1" applyFill="1" applyBorder="1" applyAlignment="1">
      <alignment horizontal="right" vertical="center" wrapText="1" indent="1"/>
    </xf>
    <xf numFmtId="0" fontId="23" fillId="4" borderId="5" xfId="55" applyFont="1" applyFill="1" applyBorder="1" applyAlignment="1">
      <alignment horizontal="right" vertical="center" wrapText="1" indent="1"/>
    </xf>
    <xf numFmtId="0" fontId="23" fillId="4" borderId="5" xfId="54" applyFont="1" applyFill="1" applyBorder="1" applyAlignment="1">
      <alignment horizontal="right" vertical="center" wrapText="1" indent="1"/>
    </xf>
    <xf numFmtId="0" fontId="23" fillId="4" borderId="5" xfId="53" applyFont="1" applyFill="1" applyBorder="1" applyAlignment="1">
      <alignment horizontal="right" vertical="center" wrapText="1" indent="1"/>
    </xf>
    <xf numFmtId="0" fontId="23" fillId="4" borderId="5" xfId="52" applyFont="1" applyFill="1" applyBorder="1" applyAlignment="1">
      <alignment horizontal="right" vertical="center" wrapText="1" indent="1"/>
    </xf>
    <xf numFmtId="0" fontId="23" fillId="4" borderId="5" xfId="51" applyFont="1" applyFill="1" applyBorder="1" applyAlignment="1">
      <alignment horizontal="right" vertical="center" wrapText="1" indent="1"/>
    </xf>
    <xf numFmtId="0" fontId="23" fillId="4" borderId="5" xfId="50" applyFont="1" applyFill="1" applyBorder="1" applyAlignment="1">
      <alignment horizontal="right" vertical="center" wrapText="1" indent="1"/>
    </xf>
    <xf numFmtId="0" fontId="23" fillId="4" borderId="5" xfId="49" applyFont="1" applyFill="1" applyBorder="1" applyAlignment="1">
      <alignment horizontal="right" vertical="center" wrapText="1" indent="1"/>
    </xf>
    <xf numFmtId="0" fontId="23" fillId="4" borderId="5" xfId="48" applyFont="1" applyFill="1" applyBorder="1" applyAlignment="1">
      <alignment horizontal="right" vertical="center" wrapText="1" indent="1"/>
    </xf>
    <xf numFmtId="0" fontId="23" fillId="4" borderId="5" xfId="47" applyFont="1" applyFill="1" applyBorder="1" applyAlignment="1">
      <alignment horizontal="right" vertical="center" wrapText="1" indent="1"/>
    </xf>
    <xf numFmtId="0" fontId="23" fillId="4" borderId="5" xfId="46" applyFont="1" applyFill="1" applyBorder="1" applyAlignment="1">
      <alignment horizontal="right" vertical="center" wrapText="1" indent="1"/>
    </xf>
    <xf numFmtId="0" fontId="23" fillId="4" borderId="5" xfId="45" applyFont="1" applyFill="1" applyBorder="1" applyAlignment="1">
      <alignment horizontal="right" vertical="center" wrapText="1" indent="1"/>
    </xf>
    <xf numFmtId="0" fontId="23" fillId="4" borderId="5" xfId="44" applyFont="1" applyFill="1" applyBorder="1" applyAlignment="1">
      <alignment horizontal="right" vertical="center" wrapText="1" indent="1"/>
    </xf>
    <xf numFmtId="0" fontId="23" fillId="4" borderId="5" xfId="43" applyFont="1" applyFill="1" applyBorder="1" applyAlignment="1">
      <alignment horizontal="right" vertical="center" wrapText="1" indent="1"/>
    </xf>
    <xf numFmtId="0" fontId="23" fillId="4" borderId="6" xfId="12" applyFont="1" applyFill="1" applyBorder="1" applyAlignment="1">
      <alignment horizontal="center" vertical="center" wrapText="1" readingOrder="1"/>
    </xf>
    <xf numFmtId="0" fontId="24" fillId="0" borderId="0" xfId="0" applyFont="1" applyAlignment="1"/>
    <xf numFmtId="3" fontId="25" fillId="0" borderId="1" xfId="12" applyNumberFormat="1" applyFont="1" applyFill="1" applyBorder="1" applyAlignment="1">
      <alignment horizontal="left" vertical="center" wrapText="1" indent="1" readingOrder="1"/>
    </xf>
    <xf numFmtId="3" fontId="2" fillId="2" borderId="1" xfId="12" applyNumberFormat="1" applyFont="1" applyFill="1" applyBorder="1" applyAlignment="1">
      <alignment horizontal="left" vertical="center" wrapText="1" indent="1" readingOrder="1"/>
    </xf>
    <xf numFmtId="3" fontId="26" fillId="2" borderId="1" xfId="12" applyNumberFormat="1" applyFont="1" applyFill="1" applyBorder="1" applyAlignment="1">
      <alignment horizontal="left" vertical="center" wrapText="1" indent="1" readingOrder="1"/>
    </xf>
    <xf numFmtId="0" fontId="21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4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right" vertical="center"/>
    </xf>
    <xf numFmtId="3" fontId="9" fillId="0" borderId="3" xfId="1" applyNumberFormat="1" applyFont="1" applyBorder="1" applyAlignment="1">
      <alignment horizontal="left" vertical="center" wrapText="1" indent="1"/>
    </xf>
    <xf numFmtId="3" fontId="0" fillId="0" borderId="1" xfId="0" applyNumberFormat="1" applyBorder="1" applyAlignment="1">
      <alignment horizontal="right" vertical="center" indent="1"/>
    </xf>
    <xf numFmtId="1" fontId="9" fillId="0" borderId="3" xfId="62" applyNumberFormat="1" applyFont="1" applyFill="1" applyBorder="1" applyAlignment="1">
      <alignment horizontal="left" vertical="center" wrapText="1" indent="2"/>
    </xf>
    <xf numFmtId="1" fontId="9" fillId="0" borderId="3" xfId="1" applyNumberFormat="1" applyFont="1" applyFill="1" applyBorder="1" applyAlignment="1">
      <alignment horizontal="left" vertical="center" wrapText="1" indent="2"/>
    </xf>
    <xf numFmtId="3" fontId="9" fillId="0" borderId="1" xfId="1" applyNumberFormat="1" applyFont="1" applyBorder="1" applyAlignment="1">
      <alignment horizontal="left" vertical="center" wrapText="1" indent="1"/>
    </xf>
    <xf numFmtId="3" fontId="2" fillId="2" borderId="1" xfId="1" applyNumberFormat="1" applyFont="1" applyFill="1" applyBorder="1" applyAlignment="1">
      <alignment horizontal="left" vertical="center" indent="1"/>
    </xf>
    <xf numFmtId="0" fontId="11" fillId="5" borderId="7" xfId="12" applyFont="1" applyFill="1" applyBorder="1" applyAlignment="1">
      <alignment horizontal="center" vertical="center" wrapText="1" readingOrder="2"/>
    </xf>
    <xf numFmtId="0" fontId="10" fillId="0" borderId="7" xfId="0" applyFont="1" applyBorder="1" applyAlignment="1">
      <alignment vertical="center" wrapText="1" readingOrder="2"/>
    </xf>
    <xf numFmtId="0" fontId="11" fillId="0" borderId="7" xfId="0" applyFont="1" applyBorder="1" applyAlignment="1">
      <alignment vertical="center"/>
    </xf>
    <xf numFmtId="0" fontId="11" fillId="0" borderId="7" xfId="12" applyFont="1" applyFill="1" applyBorder="1" applyAlignment="1">
      <alignment vertical="center" wrapText="1" readingOrder="2"/>
    </xf>
    <xf numFmtId="0" fontId="27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0" fillId="0" borderId="0" xfId="0" applyBorder="1"/>
    <xf numFmtId="0" fontId="11" fillId="0" borderId="0" xfId="12" applyFont="1" applyFill="1" applyBorder="1" applyAlignment="1">
      <alignment vertical="center" wrapText="1" readingOrder="2"/>
    </xf>
    <xf numFmtId="165" fontId="0" fillId="0" borderId="0" xfId="0" applyNumberFormat="1"/>
    <xf numFmtId="165" fontId="2" fillId="2" borderId="1" xfId="1" applyNumberFormat="1" applyFont="1" applyFill="1" applyBorder="1" applyAlignment="1">
      <alignment horizontal="right" vertical="center" indent="1"/>
    </xf>
    <xf numFmtId="0" fontId="29" fillId="0" borderId="0" xfId="0" applyFont="1" applyAlignment="1">
      <alignment vertical="center" readingOrder="2"/>
    </xf>
    <xf numFmtId="0" fontId="30" fillId="0" borderId="0" xfId="0" applyFont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5" fillId="4" borderId="4" xfId="12" applyFont="1" applyFill="1" applyBorder="1" applyAlignment="1">
      <alignment horizontal="center" vertical="center" readingOrder="2"/>
    </xf>
    <xf numFmtId="0" fontId="11" fillId="0" borderId="7" xfId="12" applyFont="1" applyBorder="1" applyAlignment="1">
      <alignment horizontal="center" vertical="center" wrapText="1" readingOrder="2"/>
    </xf>
    <xf numFmtId="0" fontId="27" fillId="6" borderId="7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3" fontId="26" fillId="7" borderId="1" xfId="12" applyNumberFormat="1" applyFont="1" applyFill="1" applyBorder="1" applyAlignment="1">
      <alignment horizontal="left" vertical="center" wrapText="1" indent="1" readingOrder="1"/>
    </xf>
    <xf numFmtId="0" fontId="21" fillId="4" borderId="1" xfId="0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right" vertical="center" indent="1"/>
    </xf>
    <xf numFmtId="3" fontId="0" fillId="0" borderId="1" xfId="0" applyNumberFormat="1" applyFill="1" applyBorder="1" applyAlignment="1" applyProtection="1">
      <alignment horizontal="right" vertical="center" indent="1"/>
      <protection locked="0"/>
    </xf>
    <xf numFmtId="3" fontId="2" fillId="2" borderId="1" xfId="12" applyNumberFormat="1" applyFont="1" applyFill="1" applyBorder="1" applyAlignment="1">
      <alignment horizontal="right" vertical="center" wrapText="1" indent="1" readingOrder="1"/>
    </xf>
    <xf numFmtId="3" fontId="0" fillId="0" borderId="1" xfId="2" applyNumberFormat="1" applyFont="1" applyFill="1" applyBorder="1" applyAlignment="1">
      <alignment horizontal="right" vertical="center" indent="1"/>
    </xf>
    <xf numFmtId="3" fontId="8" fillId="0" borderId="1" xfId="2" applyNumberFormat="1" applyFont="1" applyFill="1" applyBorder="1" applyAlignment="1">
      <alignment horizontal="right" vertical="center" indent="1"/>
    </xf>
    <xf numFmtId="0" fontId="24" fillId="0" borderId="0" xfId="0" applyFont="1" applyAlignment="1">
      <alignment vertical="center"/>
    </xf>
    <xf numFmtId="0" fontId="31" fillId="3" borderId="1" xfId="12" applyFont="1" applyFill="1" applyBorder="1" applyAlignment="1">
      <alignment horizontal="center" vertical="center" wrapText="1" readingOrder="2"/>
    </xf>
    <xf numFmtId="0" fontId="21" fillId="4" borderId="1" xfId="0" applyFont="1" applyFill="1" applyBorder="1" applyAlignment="1">
      <alignment horizontal="center" vertical="center"/>
    </xf>
    <xf numFmtId="0" fontId="32" fillId="3" borderId="1" xfId="12" applyFont="1" applyFill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readingOrder="2"/>
    </xf>
    <xf numFmtId="0" fontId="10" fillId="0" borderId="7" xfId="0" applyFont="1" applyBorder="1" applyAlignment="1">
      <alignment horizontal="center" vertical="center" readingOrder="2"/>
    </xf>
    <xf numFmtId="0" fontId="10" fillId="0" borderId="7" xfId="0" applyFont="1" applyBorder="1" applyAlignment="1">
      <alignment horizontal="center" vertical="center" wrapText="1" readingOrder="2"/>
    </xf>
    <xf numFmtId="0" fontId="7" fillId="0" borderId="7" xfId="12" applyFont="1" applyBorder="1" applyAlignment="1">
      <alignment horizontal="center" vertical="center" wrapText="1" readingOrder="2"/>
    </xf>
    <xf numFmtId="0" fontId="11" fillId="0" borderId="7" xfId="12" applyFont="1" applyFill="1" applyBorder="1" applyAlignment="1">
      <alignment horizontal="center" vertical="center" wrapText="1" readingOrder="2"/>
    </xf>
    <xf numFmtId="0" fontId="7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33" fillId="0" borderId="7" xfId="12" applyFont="1" applyBorder="1" applyAlignment="1">
      <alignment horizontal="center" vertical="center" wrapText="1" readingOrder="2"/>
    </xf>
    <xf numFmtId="0" fontId="27" fillId="5" borderId="7" xfId="12" applyFont="1" applyFill="1" applyBorder="1" applyAlignment="1">
      <alignment horizontal="center" vertical="center" wrapText="1" readingOrder="2"/>
    </xf>
    <xf numFmtId="0" fontId="28" fillId="0" borderId="7" xfId="0" applyFont="1" applyBorder="1" applyAlignment="1">
      <alignment horizontal="center" vertical="center" wrapText="1" readingOrder="2"/>
    </xf>
    <xf numFmtId="0" fontId="28" fillId="0" borderId="7" xfId="12" applyFont="1" applyBorder="1" applyAlignment="1">
      <alignment horizontal="center" vertical="center" wrapText="1" readingOrder="2"/>
    </xf>
    <xf numFmtId="0" fontId="16" fillId="0" borderId="7" xfId="12" applyFont="1" applyBorder="1" applyAlignment="1">
      <alignment horizontal="center" vertical="center" wrapText="1" readingOrder="2"/>
    </xf>
  </cellXfs>
  <cellStyles count="63">
    <cellStyle name="Comma" xfId="1" builtinId="3"/>
    <cellStyle name="Comma 2" xfId="2"/>
    <cellStyle name="Comma 3 2" xfId="3"/>
    <cellStyle name="Normal" xfId="0" builtinId="0"/>
    <cellStyle name="Normal 12 10" xfId="4"/>
    <cellStyle name="Normal 13 10" xfId="5"/>
    <cellStyle name="Normal 14 10" xfId="6"/>
    <cellStyle name="Normal 15 10" xfId="7"/>
    <cellStyle name="Normal 16" xfId="8"/>
    <cellStyle name="Normal 17" xfId="9"/>
    <cellStyle name="Normal 18" xfId="10"/>
    <cellStyle name="Normal 19" xfId="11"/>
    <cellStyle name="Normal 2" xfId="12"/>
    <cellStyle name="Normal 2 2" xfId="13"/>
    <cellStyle name="Normal 2 2 2" xfId="14"/>
    <cellStyle name="Normal 2 4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26" xfId="22"/>
    <cellStyle name="Normal 27" xfId="23"/>
    <cellStyle name="Normal 28" xfId="24"/>
    <cellStyle name="Normal 29" xfId="25"/>
    <cellStyle name="Normal 3" xfId="26"/>
    <cellStyle name="Normal 3 3" xfId="27"/>
    <cellStyle name="Normal 3 4" xfId="28"/>
    <cellStyle name="Normal 30" xfId="29"/>
    <cellStyle name="Normal 31" xfId="30"/>
    <cellStyle name="Normal 32" xfId="31"/>
    <cellStyle name="Normal 33" xfId="32"/>
    <cellStyle name="Normal 34" xfId="33"/>
    <cellStyle name="Normal 35" xfId="34"/>
    <cellStyle name="Normal 36" xfId="35"/>
    <cellStyle name="Normal 37" xfId="36"/>
    <cellStyle name="Normal 38" xfId="37"/>
    <cellStyle name="Normal 39" xfId="38"/>
    <cellStyle name="Normal 4 2" xfId="39"/>
    <cellStyle name="Normal 4 3" xfId="40"/>
    <cellStyle name="Normal 40" xfId="41"/>
    <cellStyle name="Normal 41" xfId="42"/>
    <cellStyle name="Normal 42" xfId="43"/>
    <cellStyle name="Normal 43" xfId="44"/>
    <cellStyle name="Normal 44" xfId="45"/>
    <cellStyle name="Normal 45" xfId="46"/>
    <cellStyle name="Normal 46" xfId="47"/>
    <cellStyle name="Normal 47" xfId="48"/>
    <cellStyle name="Normal 48" xfId="49"/>
    <cellStyle name="Normal 49" xfId="50"/>
    <cellStyle name="Normal 50" xfId="51"/>
    <cellStyle name="Normal 51" xfId="52"/>
    <cellStyle name="Normal 52" xfId="53"/>
    <cellStyle name="Normal 53" xfId="54"/>
    <cellStyle name="Normal 54" xfId="55"/>
    <cellStyle name="Normal 55" xfId="56"/>
    <cellStyle name="Normal 56" xfId="57"/>
    <cellStyle name="Normal 57" xfId="58"/>
    <cellStyle name="Normal 58" xfId="59"/>
    <cellStyle name="Normal 59" xfId="60"/>
    <cellStyle name="Normal 60" xfId="61"/>
    <cellStyle name="Percent" xfId="6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>
      <c r="A1" s="85" t="s">
        <v>73</v>
      </c>
      <c r="B1" s="85"/>
      <c r="C1" s="47"/>
      <c r="D1" s="47"/>
      <c r="E1" s="47"/>
      <c r="F1" s="47"/>
      <c r="G1" s="47" t="s">
        <v>74</v>
      </c>
    </row>
    <row r="2" spans="1:7" s="52" customFormat="1" ht="24.95" customHeight="1">
      <c r="A2" s="89" t="s">
        <v>124</v>
      </c>
      <c r="B2" s="89"/>
      <c r="C2" s="89"/>
      <c r="D2" s="89"/>
      <c r="E2" s="89"/>
      <c r="F2" s="89"/>
      <c r="G2" s="89"/>
    </row>
    <row r="3" spans="1:7" ht="20.100000000000001" customHeight="1">
      <c r="A3" s="86" t="s">
        <v>24</v>
      </c>
      <c r="B3" s="86"/>
      <c r="C3" s="12" t="s">
        <v>63</v>
      </c>
      <c r="D3" s="12" t="s">
        <v>64</v>
      </c>
      <c r="E3" s="12" t="s">
        <v>65</v>
      </c>
      <c r="F3" s="12" t="s">
        <v>25</v>
      </c>
      <c r="G3" s="87" t="s">
        <v>29</v>
      </c>
    </row>
    <row r="4" spans="1:7" ht="20.100000000000001" customHeight="1">
      <c r="A4" s="86"/>
      <c r="B4" s="86"/>
      <c r="C4" s="1" t="s">
        <v>0</v>
      </c>
      <c r="D4" s="2" t="s">
        <v>26</v>
      </c>
      <c r="E4" s="3" t="s">
        <v>27</v>
      </c>
      <c r="F4" s="4" t="s">
        <v>28</v>
      </c>
      <c r="G4" s="87"/>
    </row>
    <row r="5" spans="1:7" ht="14.45" customHeight="1">
      <c r="A5" s="46">
        <v>10</v>
      </c>
      <c r="B5" s="31" t="s">
        <v>1</v>
      </c>
      <c r="C5" s="14">
        <v>9156</v>
      </c>
      <c r="D5" s="14">
        <v>1528</v>
      </c>
      <c r="E5" s="14">
        <v>600</v>
      </c>
      <c r="F5" s="10">
        <f t="shared" ref="F5:F28" si="0">SUM(C5:E5)</f>
        <v>11284</v>
      </c>
      <c r="G5" s="6" t="s">
        <v>30</v>
      </c>
    </row>
    <row r="6" spans="1:7" ht="14.45" customHeight="1">
      <c r="A6" s="46">
        <v>11</v>
      </c>
      <c r="B6" s="32" t="s">
        <v>2</v>
      </c>
      <c r="C6" s="14">
        <v>598</v>
      </c>
      <c r="D6" s="14">
        <v>217</v>
      </c>
      <c r="E6" s="14">
        <v>120</v>
      </c>
      <c r="F6" s="10">
        <f t="shared" si="0"/>
        <v>935</v>
      </c>
      <c r="G6" s="6" t="s">
        <v>31</v>
      </c>
    </row>
    <row r="7" spans="1:7" ht="14.45" customHeight="1">
      <c r="A7" s="46">
        <v>12</v>
      </c>
      <c r="B7" s="33" t="s">
        <v>3</v>
      </c>
      <c r="C7" s="14">
        <v>67</v>
      </c>
      <c r="D7" s="14">
        <v>7</v>
      </c>
      <c r="E7" s="14">
        <v>1</v>
      </c>
      <c r="F7" s="10">
        <f t="shared" si="0"/>
        <v>75</v>
      </c>
      <c r="G7" s="6" t="s">
        <v>32</v>
      </c>
    </row>
    <row r="8" spans="1:7" ht="14.45" customHeight="1">
      <c r="A8" s="46">
        <v>13</v>
      </c>
      <c r="B8" s="31" t="s">
        <v>4</v>
      </c>
      <c r="C8" s="14">
        <v>1917</v>
      </c>
      <c r="D8" s="14">
        <v>267</v>
      </c>
      <c r="E8" s="14">
        <v>73</v>
      </c>
      <c r="F8" s="10">
        <f t="shared" si="0"/>
        <v>2257</v>
      </c>
      <c r="G8" s="6" t="s">
        <v>33</v>
      </c>
    </row>
    <row r="9" spans="1:7" ht="14.45" customHeight="1">
      <c r="A9" s="46">
        <v>14</v>
      </c>
      <c r="B9" s="31" t="s">
        <v>5</v>
      </c>
      <c r="C9" s="14">
        <v>29217</v>
      </c>
      <c r="D9" s="14">
        <v>1959</v>
      </c>
      <c r="E9" s="14">
        <v>107</v>
      </c>
      <c r="F9" s="10">
        <f t="shared" si="0"/>
        <v>31283</v>
      </c>
      <c r="G9" s="6" t="s">
        <v>34</v>
      </c>
    </row>
    <row r="10" spans="1:7" ht="14.45" customHeight="1">
      <c r="A10" s="46">
        <v>15</v>
      </c>
      <c r="B10" s="34" t="s">
        <v>6</v>
      </c>
      <c r="C10" s="14">
        <v>103</v>
      </c>
      <c r="D10" s="14">
        <v>14</v>
      </c>
      <c r="E10" s="14">
        <v>15</v>
      </c>
      <c r="F10" s="10">
        <f t="shared" si="0"/>
        <v>132</v>
      </c>
      <c r="G10" s="6" t="s">
        <v>35</v>
      </c>
    </row>
    <row r="11" spans="1:7" ht="14.45" customHeight="1">
      <c r="A11" s="46">
        <v>16</v>
      </c>
      <c r="B11" s="31" t="s">
        <v>7</v>
      </c>
      <c r="C11" s="14">
        <v>3242</v>
      </c>
      <c r="D11" s="14">
        <v>1423</v>
      </c>
      <c r="E11" s="14">
        <v>141</v>
      </c>
      <c r="F11" s="10">
        <f t="shared" si="0"/>
        <v>4806</v>
      </c>
      <c r="G11" s="6" t="s">
        <v>54</v>
      </c>
    </row>
    <row r="12" spans="1:7" ht="14.45" customHeight="1">
      <c r="A12" s="46">
        <v>17</v>
      </c>
      <c r="B12" s="35" t="s">
        <v>8</v>
      </c>
      <c r="C12" s="14">
        <v>86</v>
      </c>
      <c r="D12" s="14">
        <v>112</v>
      </c>
      <c r="E12" s="14">
        <v>111</v>
      </c>
      <c r="F12" s="10">
        <f t="shared" si="0"/>
        <v>309</v>
      </c>
      <c r="G12" s="6" t="s">
        <v>36</v>
      </c>
    </row>
    <row r="13" spans="1:7" ht="14.45" customHeight="1">
      <c r="A13" s="46">
        <v>18</v>
      </c>
      <c r="B13" s="36" t="s">
        <v>9</v>
      </c>
      <c r="C13" s="14">
        <v>762</v>
      </c>
      <c r="D13" s="14">
        <v>398</v>
      </c>
      <c r="E13" s="14">
        <v>162</v>
      </c>
      <c r="F13" s="10">
        <f t="shared" si="0"/>
        <v>1322</v>
      </c>
      <c r="G13" s="6" t="s">
        <v>37</v>
      </c>
    </row>
    <row r="14" spans="1:7" ht="14.45" customHeight="1">
      <c r="A14" s="46">
        <v>19</v>
      </c>
      <c r="B14" s="37" t="s">
        <v>55</v>
      </c>
      <c r="C14" s="14">
        <v>28</v>
      </c>
      <c r="D14" s="14">
        <v>60</v>
      </c>
      <c r="E14" s="14">
        <v>31</v>
      </c>
      <c r="F14" s="10">
        <f t="shared" si="0"/>
        <v>119</v>
      </c>
      <c r="G14" s="6" t="s">
        <v>38</v>
      </c>
    </row>
    <row r="15" spans="1:7" ht="14.45" customHeight="1">
      <c r="A15" s="46">
        <v>20</v>
      </c>
      <c r="B15" s="31" t="s">
        <v>10</v>
      </c>
      <c r="C15" s="14">
        <v>360</v>
      </c>
      <c r="D15" s="14">
        <v>556</v>
      </c>
      <c r="E15" s="14">
        <v>447</v>
      </c>
      <c r="F15" s="10">
        <f t="shared" si="0"/>
        <v>1363</v>
      </c>
      <c r="G15" s="6" t="s">
        <v>39</v>
      </c>
    </row>
    <row r="16" spans="1:7" ht="14.45" customHeight="1">
      <c r="A16" s="46">
        <v>21</v>
      </c>
      <c r="B16" s="38" t="s">
        <v>11</v>
      </c>
      <c r="C16" s="14">
        <v>22</v>
      </c>
      <c r="D16" s="14">
        <v>17</v>
      </c>
      <c r="E16" s="14">
        <v>43</v>
      </c>
      <c r="F16" s="10">
        <f t="shared" si="0"/>
        <v>82</v>
      </c>
      <c r="G16" s="6" t="s">
        <v>56</v>
      </c>
    </row>
    <row r="17" spans="1:9" ht="14.45" customHeight="1">
      <c r="A17" s="46">
        <v>22</v>
      </c>
      <c r="B17" s="39" t="s">
        <v>12</v>
      </c>
      <c r="C17" s="14">
        <v>213</v>
      </c>
      <c r="D17" s="14">
        <v>305</v>
      </c>
      <c r="E17" s="14">
        <v>210</v>
      </c>
      <c r="F17" s="10">
        <f t="shared" si="0"/>
        <v>728</v>
      </c>
      <c r="G17" s="6" t="s">
        <v>40</v>
      </c>
    </row>
    <row r="18" spans="1:9" ht="14.45" customHeight="1">
      <c r="A18" s="46">
        <v>23</v>
      </c>
      <c r="B18" s="31" t="s">
        <v>13</v>
      </c>
      <c r="C18" s="14">
        <v>1705</v>
      </c>
      <c r="D18" s="14">
        <v>1634</v>
      </c>
      <c r="E18" s="14">
        <v>1047</v>
      </c>
      <c r="F18" s="10">
        <f t="shared" si="0"/>
        <v>4386</v>
      </c>
      <c r="G18" s="6" t="s">
        <v>41</v>
      </c>
    </row>
    <row r="19" spans="1:9" ht="14.45" customHeight="1">
      <c r="A19" s="46">
        <v>24</v>
      </c>
      <c r="B19" s="40" t="s">
        <v>14</v>
      </c>
      <c r="C19" s="14">
        <v>109</v>
      </c>
      <c r="D19" s="14">
        <v>186</v>
      </c>
      <c r="E19" s="14">
        <v>240</v>
      </c>
      <c r="F19" s="10">
        <f t="shared" si="0"/>
        <v>535</v>
      </c>
      <c r="G19" s="6" t="s">
        <v>42</v>
      </c>
    </row>
    <row r="20" spans="1:9" ht="14.45" customHeight="1">
      <c r="A20" s="46">
        <v>25</v>
      </c>
      <c r="B20" s="31" t="s">
        <v>15</v>
      </c>
      <c r="C20" s="14">
        <v>14354</v>
      </c>
      <c r="D20" s="14">
        <v>5081</v>
      </c>
      <c r="E20" s="14">
        <v>640</v>
      </c>
      <c r="F20" s="10">
        <f t="shared" si="0"/>
        <v>20075</v>
      </c>
      <c r="G20" s="6" t="s">
        <v>57</v>
      </c>
    </row>
    <row r="21" spans="1:9" ht="14.45" customHeight="1">
      <c r="A21" s="46">
        <v>26</v>
      </c>
      <c r="B21" s="41" t="s">
        <v>16</v>
      </c>
      <c r="C21" s="14">
        <v>61</v>
      </c>
      <c r="D21" s="14">
        <v>34</v>
      </c>
      <c r="E21" s="14">
        <v>29</v>
      </c>
      <c r="F21" s="10">
        <f t="shared" si="0"/>
        <v>124</v>
      </c>
      <c r="G21" s="6" t="s">
        <v>43</v>
      </c>
    </row>
    <row r="22" spans="1:9" ht="14.45" customHeight="1">
      <c r="A22" s="46">
        <v>27</v>
      </c>
      <c r="B22" s="42" t="s">
        <v>17</v>
      </c>
      <c r="C22" s="14">
        <v>302</v>
      </c>
      <c r="D22" s="14">
        <v>93</v>
      </c>
      <c r="E22" s="14">
        <v>170</v>
      </c>
      <c r="F22" s="10">
        <f t="shared" si="0"/>
        <v>565</v>
      </c>
      <c r="G22" s="6" t="s">
        <v>44</v>
      </c>
    </row>
    <row r="23" spans="1:9" ht="14.45" customHeight="1">
      <c r="A23" s="46">
        <v>28</v>
      </c>
      <c r="B23" s="43" t="s">
        <v>18</v>
      </c>
      <c r="C23" s="14">
        <v>112</v>
      </c>
      <c r="D23" s="14">
        <v>120</v>
      </c>
      <c r="E23" s="14">
        <v>115</v>
      </c>
      <c r="F23" s="10">
        <f t="shared" si="0"/>
        <v>347</v>
      </c>
      <c r="G23" s="6" t="s">
        <v>45</v>
      </c>
    </row>
    <row r="24" spans="1:9" ht="14.45" customHeight="1">
      <c r="A24" s="46">
        <v>29</v>
      </c>
      <c r="B24" s="44" t="s">
        <v>58</v>
      </c>
      <c r="C24" s="14">
        <v>83</v>
      </c>
      <c r="D24" s="14">
        <v>149</v>
      </c>
      <c r="E24" s="14">
        <v>70</v>
      </c>
      <c r="F24" s="10">
        <f t="shared" si="0"/>
        <v>302</v>
      </c>
      <c r="G24" s="6" t="s">
        <v>46</v>
      </c>
    </row>
    <row r="25" spans="1:9" ht="14.45" customHeight="1">
      <c r="A25" s="46">
        <v>30</v>
      </c>
      <c r="B25" s="31" t="s">
        <v>19</v>
      </c>
      <c r="C25" s="14">
        <v>23</v>
      </c>
      <c r="D25" s="14">
        <v>10</v>
      </c>
      <c r="E25" s="14">
        <v>9</v>
      </c>
      <c r="F25" s="10">
        <f t="shared" si="0"/>
        <v>42</v>
      </c>
      <c r="G25" s="6" t="s">
        <v>47</v>
      </c>
    </row>
    <row r="26" spans="1:9" ht="14.45" customHeight="1">
      <c r="A26" s="46">
        <v>31</v>
      </c>
      <c r="B26" s="31" t="s">
        <v>20</v>
      </c>
      <c r="C26" s="14">
        <v>7186</v>
      </c>
      <c r="D26" s="14">
        <v>2127</v>
      </c>
      <c r="E26" s="14">
        <v>335</v>
      </c>
      <c r="F26" s="10">
        <f t="shared" si="0"/>
        <v>9648</v>
      </c>
      <c r="G26" s="6" t="s">
        <v>48</v>
      </c>
    </row>
    <row r="27" spans="1:9" ht="14.45" customHeight="1">
      <c r="A27" s="46">
        <v>32</v>
      </c>
      <c r="B27" s="45" t="s">
        <v>21</v>
      </c>
      <c r="C27" s="14">
        <v>349</v>
      </c>
      <c r="D27" s="14">
        <v>78</v>
      </c>
      <c r="E27" s="14">
        <v>56</v>
      </c>
      <c r="F27" s="10">
        <f t="shared" si="0"/>
        <v>483</v>
      </c>
      <c r="G27" s="6" t="s">
        <v>49</v>
      </c>
    </row>
    <row r="28" spans="1:9" ht="14.45" customHeight="1">
      <c r="A28" s="46">
        <v>33</v>
      </c>
      <c r="B28" s="31" t="s">
        <v>22</v>
      </c>
      <c r="C28" s="14">
        <v>10983</v>
      </c>
      <c r="D28" s="14">
        <v>629</v>
      </c>
      <c r="E28" s="14">
        <v>167</v>
      </c>
      <c r="F28" s="10">
        <f t="shared" si="0"/>
        <v>11779</v>
      </c>
      <c r="G28" s="6" t="s">
        <v>50</v>
      </c>
      <c r="I28" s="69"/>
    </row>
    <row r="29" spans="1:9" ht="20.100000000000001" customHeight="1">
      <c r="A29" s="88" t="s">
        <v>25</v>
      </c>
      <c r="B29" s="88"/>
      <c r="C29" s="70">
        <f>SUM(C5:C28)</f>
        <v>81038</v>
      </c>
      <c r="D29" s="70">
        <f>SUM(D5:D28)</f>
        <v>17004</v>
      </c>
      <c r="E29" s="70">
        <f>SUM(E5:E28)</f>
        <v>4939</v>
      </c>
      <c r="F29" s="70">
        <f>SUM(F5:F28)</f>
        <v>102981</v>
      </c>
      <c r="G29" s="51" t="s">
        <v>28</v>
      </c>
    </row>
    <row r="31" spans="1:9" ht="15" customHeight="1">
      <c r="A31" s="72" t="s">
        <v>113</v>
      </c>
      <c r="B31" s="71" t="s">
        <v>110</v>
      </c>
      <c r="C31" s="71"/>
      <c r="D31" s="71"/>
      <c r="E31" s="71"/>
      <c r="F31" s="71"/>
      <c r="G31" s="71"/>
    </row>
    <row r="32" spans="1:9" ht="15" customHeight="1">
      <c r="A32" s="72" t="s">
        <v>113</v>
      </c>
      <c r="B32" s="71" t="s">
        <v>111</v>
      </c>
      <c r="C32" s="71"/>
      <c r="D32" s="71"/>
      <c r="E32" s="71"/>
      <c r="F32" s="71"/>
      <c r="G32" s="71"/>
    </row>
    <row r="33" spans="1:7" ht="15" customHeight="1">
      <c r="A33" s="72" t="s">
        <v>113</v>
      </c>
      <c r="B33" s="71" t="s">
        <v>112</v>
      </c>
      <c r="C33" s="71"/>
      <c r="D33" s="71"/>
      <c r="E33" s="71"/>
      <c r="F33" s="71"/>
      <c r="G33" s="71"/>
    </row>
  </sheetData>
  <mergeCells count="5">
    <mergeCell ref="A1:B1"/>
    <mergeCell ref="A3:B4"/>
    <mergeCell ref="G3:G4"/>
    <mergeCell ref="A29:B29"/>
    <mergeCell ref="A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4" width="12.42578125" bestFit="1" customWidth="1"/>
    <col min="5" max="5" width="13.5703125" bestFit="1" customWidth="1"/>
    <col min="6" max="6" width="15.140625" bestFit="1" customWidth="1"/>
    <col min="7" max="7" width="55.7109375" customWidth="1"/>
  </cols>
  <sheetData>
    <row r="1" spans="1:7">
      <c r="A1" s="85" t="s">
        <v>90</v>
      </c>
      <c r="B1" s="85"/>
      <c r="C1" s="47"/>
      <c r="D1" s="47"/>
      <c r="E1" s="47"/>
      <c r="F1" s="47"/>
      <c r="G1" s="47" t="s">
        <v>91</v>
      </c>
    </row>
    <row r="2" spans="1:7" ht="24.95" customHeight="1">
      <c r="A2" s="89" t="s">
        <v>132</v>
      </c>
      <c r="B2" s="89"/>
      <c r="C2" s="89"/>
      <c r="D2" s="65" t="s">
        <v>108</v>
      </c>
      <c r="E2" s="66" t="s">
        <v>109</v>
      </c>
      <c r="F2" s="92" t="s">
        <v>104</v>
      </c>
      <c r="G2" s="92"/>
    </row>
    <row r="3" spans="1:7" ht="20.100000000000001" customHeight="1">
      <c r="A3" s="86" t="s">
        <v>24</v>
      </c>
      <c r="B3" s="86"/>
      <c r="C3" s="12" t="s">
        <v>63</v>
      </c>
      <c r="D3" s="12" t="s">
        <v>64</v>
      </c>
      <c r="E3" s="12" t="s">
        <v>65</v>
      </c>
      <c r="F3" s="12" t="s">
        <v>25</v>
      </c>
      <c r="G3" s="87" t="s">
        <v>29</v>
      </c>
    </row>
    <row r="4" spans="1:7" ht="20.100000000000001" customHeight="1">
      <c r="A4" s="86"/>
      <c r="B4" s="86"/>
      <c r="C4" s="1" t="s">
        <v>0</v>
      </c>
      <c r="D4" s="2" t="s">
        <v>26</v>
      </c>
      <c r="E4" s="3" t="s">
        <v>27</v>
      </c>
      <c r="F4" s="4" t="s">
        <v>28</v>
      </c>
      <c r="G4" s="87"/>
    </row>
    <row r="5" spans="1:7" ht="14.45" customHeight="1">
      <c r="A5" s="46">
        <v>10</v>
      </c>
      <c r="B5" s="31" t="s">
        <v>1</v>
      </c>
      <c r="C5" s="56">
        <v>3301167</v>
      </c>
      <c r="D5" s="56">
        <v>3979656</v>
      </c>
      <c r="E5" s="56">
        <v>29986324</v>
      </c>
      <c r="F5" s="25">
        <f t="shared" ref="F5:F24" si="0">SUM(C5:E5)</f>
        <v>37267147</v>
      </c>
      <c r="G5" s="6" t="s">
        <v>30</v>
      </c>
    </row>
    <row r="6" spans="1:7" ht="14.45" customHeight="1">
      <c r="A6" s="46">
        <v>11</v>
      </c>
      <c r="B6" s="32" t="s">
        <v>2</v>
      </c>
      <c r="C6" s="56">
        <v>94413</v>
      </c>
      <c r="D6" s="56">
        <v>161441</v>
      </c>
      <c r="E6" s="56">
        <v>4749543</v>
      </c>
      <c r="F6" s="25">
        <f t="shared" si="0"/>
        <v>5005397</v>
      </c>
      <c r="G6" s="6" t="s">
        <v>31</v>
      </c>
    </row>
    <row r="7" spans="1:7" ht="14.45" customHeight="1">
      <c r="A7" s="46">
        <v>12</v>
      </c>
      <c r="B7" s="33" t="s">
        <v>3</v>
      </c>
      <c r="C7" s="56">
        <v>8312</v>
      </c>
      <c r="D7" s="56">
        <v>5187</v>
      </c>
      <c r="E7" s="56">
        <v>4045</v>
      </c>
      <c r="F7" s="25">
        <f t="shared" si="0"/>
        <v>17544</v>
      </c>
      <c r="G7" s="6" t="s">
        <v>32</v>
      </c>
    </row>
    <row r="8" spans="1:7" ht="14.45" customHeight="1">
      <c r="A8" s="46">
        <v>13</v>
      </c>
      <c r="B8" s="31" t="s">
        <v>4</v>
      </c>
      <c r="C8" s="56">
        <v>109733</v>
      </c>
      <c r="D8" s="56">
        <v>198554</v>
      </c>
      <c r="E8" s="56">
        <v>4093785</v>
      </c>
      <c r="F8" s="25">
        <f t="shared" si="0"/>
        <v>4402072</v>
      </c>
      <c r="G8" s="6" t="s">
        <v>33</v>
      </c>
    </row>
    <row r="9" spans="1:7" ht="14.45" customHeight="1">
      <c r="A9" s="46">
        <v>14</v>
      </c>
      <c r="B9" s="31" t="s">
        <v>5</v>
      </c>
      <c r="C9" s="56">
        <v>2411676</v>
      </c>
      <c r="D9" s="56">
        <v>775359</v>
      </c>
      <c r="E9" s="56">
        <v>618676</v>
      </c>
      <c r="F9" s="25">
        <f t="shared" si="0"/>
        <v>3805711</v>
      </c>
      <c r="G9" s="6" t="s">
        <v>34</v>
      </c>
    </row>
    <row r="10" spans="1:7" ht="14.45" customHeight="1">
      <c r="A10" s="46">
        <v>15</v>
      </c>
      <c r="B10" s="34" t="s">
        <v>6</v>
      </c>
      <c r="C10" s="56">
        <v>13836</v>
      </c>
      <c r="D10" s="56">
        <v>16794</v>
      </c>
      <c r="E10" s="56">
        <v>216773</v>
      </c>
      <c r="F10" s="25">
        <f t="shared" si="0"/>
        <v>247403</v>
      </c>
      <c r="G10" s="6" t="s">
        <v>35</v>
      </c>
    </row>
    <row r="11" spans="1:7" ht="14.45" customHeight="1">
      <c r="A11" s="46">
        <v>16</v>
      </c>
      <c r="B11" s="31" t="s">
        <v>7</v>
      </c>
      <c r="C11" s="56">
        <v>956792</v>
      </c>
      <c r="D11" s="56">
        <v>947757</v>
      </c>
      <c r="E11" s="56">
        <v>1556225</v>
      </c>
      <c r="F11" s="25">
        <f t="shared" si="0"/>
        <v>3460774</v>
      </c>
      <c r="G11" s="6" t="s">
        <v>54</v>
      </c>
    </row>
    <row r="12" spans="1:7" ht="14.45" customHeight="1">
      <c r="A12" s="46">
        <v>17</v>
      </c>
      <c r="B12" s="35" t="s">
        <v>8</v>
      </c>
      <c r="C12" s="56">
        <v>9505</v>
      </c>
      <c r="D12" s="56">
        <v>357237</v>
      </c>
      <c r="E12" s="56">
        <v>6191955</v>
      </c>
      <c r="F12" s="25">
        <f t="shared" si="0"/>
        <v>6558697</v>
      </c>
      <c r="G12" s="6" t="s">
        <v>36</v>
      </c>
    </row>
    <row r="13" spans="1:7" ht="14.45" customHeight="1">
      <c r="A13" s="46">
        <v>18</v>
      </c>
      <c r="B13" s="36" t="s">
        <v>9</v>
      </c>
      <c r="C13" s="56">
        <v>192075</v>
      </c>
      <c r="D13" s="56">
        <v>434378</v>
      </c>
      <c r="E13" s="56">
        <v>3385278</v>
      </c>
      <c r="F13" s="25">
        <f t="shared" si="0"/>
        <v>4011731</v>
      </c>
      <c r="G13" s="6" t="s">
        <v>37</v>
      </c>
    </row>
    <row r="14" spans="1:7" ht="14.45" customHeight="1">
      <c r="A14" s="46">
        <v>19</v>
      </c>
      <c r="B14" s="37" t="s">
        <v>55</v>
      </c>
      <c r="C14" s="56">
        <v>31121</v>
      </c>
      <c r="D14" s="56">
        <v>434925</v>
      </c>
      <c r="E14" s="56">
        <v>52134646</v>
      </c>
      <c r="F14" s="25">
        <f t="shared" si="0"/>
        <v>52600692</v>
      </c>
      <c r="G14" s="6" t="s">
        <v>38</v>
      </c>
    </row>
    <row r="15" spans="1:7" ht="14.45" customHeight="1">
      <c r="A15" s="46">
        <v>20</v>
      </c>
      <c r="B15" s="31" t="s">
        <v>10</v>
      </c>
      <c r="C15" s="56">
        <v>79543</v>
      </c>
      <c r="D15" s="56">
        <v>2584927</v>
      </c>
      <c r="E15" s="56">
        <v>69059045</v>
      </c>
      <c r="F15" s="25">
        <f t="shared" si="0"/>
        <v>71723515</v>
      </c>
      <c r="G15" s="6" t="s">
        <v>39</v>
      </c>
    </row>
    <row r="16" spans="1:7" ht="14.45" customHeight="1">
      <c r="A16" s="46">
        <v>21</v>
      </c>
      <c r="B16" s="38" t="s">
        <v>11</v>
      </c>
      <c r="C16" s="56">
        <v>3138</v>
      </c>
      <c r="D16" s="56">
        <v>27786</v>
      </c>
      <c r="E16" s="56">
        <v>1767426</v>
      </c>
      <c r="F16" s="25">
        <f t="shared" si="0"/>
        <v>1798350</v>
      </c>
      <c r="G16" s="6" t="s">
        <v>56</v>
      </c>
    </row>
    <row r="17" spans="1:7" ht="14.45" customHeight="1">
      <c r="A17" s="46">
        <v>22</v>
      </c>
      <c r="B17" s="39" t="s">
        <v>12</v>
      </c>
      <c r="C17" s="56">
        <v>103037</v>
      </c>
      <c r="D17" s="56">
        <v>608835</v>
      </c>
      <c r="E17" s="56">
        <v>6834042</v>
      </c>
      <c r="F17" s="25">
        <f t="shared" si="0"/>
        <v>7545914</v>
      </c>
      <c r="G17" s="6" t="s">
        <v>40</v>
      </c>
    </row>
    <row r="18" spans="1:7" ht="14.45" customHeight="1">
      <c r="A18" s="46">
        <v>23</v>
      </c>
      <c r="B18" s="31" t="s">
        <v>13</v>
      </c>
      <c r="C18" s="56">
        <v>436667</v>
      </c>
      <c r="D18" s="56">
        <v>2451591</v>
      </c>
      <c r="E18" s="56">
        <v>15013666</v>
      </c>
      <c r="F18" s="25">
        <f t="shared" si="0"/>
        <v>17901924</v>
      </c>
      <c r="G18" s="6" t="s">
        <v>41</v>
      </c>
    </row>
    <row r="19" spans="1:7" ht="14.45" customHeight="1">
      <c r="A19" s="46">
        <v>24</v>
      </c>
      <c r="B19" s="40" t="s">
        <v>14</v>
      </c>
      <c r="C19" s="56">
        <v>15039</v>
      </c>
      <c r="D19" s="56">
        <v>232598</v>
      </c>
      <c r="E19" s="56">
        <v>15144607</v>
      </c>
      <c r="F19" s="25">
        <f t="shared" si="0"/>
        <v>15392244</v>
      </c>
      <c r="G19" s="6" t="s">
        <v>42</v>
      </c>
    </row>
    <row r="20" spans="1:7" ht="14.45" customHeight="1">
      <c r="A20" s="46">
        <v>25</v>
      </c>
      <c r="B20" s="31" t="s">
        <v>15</v>
      </c>
      <c r="C20" s="56">
        <v>2465280</v>
      </c>
      <c r="D20" s="56">
        <v>1559609</v>
      </c>
      <c r="E20" s="56">
        <v>9712505</v>
      </c>
      <c r="F20" s="25">
        <f t="shared" si="0"/>
        <v>13737394</v>
      </c>
      <c r="G20" s="6" t="s">
        <v>57</v>
      </c>
    </row>
    <row r="21" spans="1:7" ht="14.45" customHeight="1">
      <c r="A21" s="46">
        <v>26</v>
      </c>
      <c r="B21" s="41" t="s">
        <v>16</v>
      </c>
      <c r="C21" s="56">
        <v>10595</v>
      </c>
      <c r="D21" s="56">
        <v>24063</v>
      </c>
      <c r="E21" s="56">
        <v>359801</v>
      </c>
      <c r="F21" s="25">
        <f t="shared" si="0"/>
        <v>394459</v>
      </c>
      <c r="G21" s="6" t="s">
        <v>43</v>
      </c>
    </row>
    <row r="22" spans="1:7" ht="14.45" customHeight="1">
      <c r="A22" s="46">
        <v>27</v>
      </c>
      <c r="B22" s="42" t="s">
        <v>17</v>
      </c>
      <c r="C22" s="56">
        <v>32263</v>
      </c>
      <c r="D22" s="56">
        <v>186078</v>
      </c>
      <c r="E22" s="56">
        <v>13172405</v>
      </c>
      <c r="F22" s="25">
        <f t="shared" si="0"/>
        <v>13390746</v>
      </c>
      <c r="G22" s="6" t="s">
        <v>44</v>
      </c>
    </row>
    <row r="23" spans="1:7" ht="14.45" customHeight="1">
      <c r="A23" s="46">
        <v>28</v>
      </c>
      <c r="B23" s="43" t="s">
        <v>18</v>
      </c>
      <c r="C23" s="56">
        <v>48380</v>
      </c>
      <c r="D23" s="56">
        <v>590506</v>
      </c>
      <c r="E23" s="56">
        <v>6007031</v>
      </c>
      <c r="F23" s="25">
        <f t="shared" si="0"/>
        <v>6645917</v>
      </c>
      <c r="G23" s="6" t="s">
        <v>45</v>
      </c>
    </row>
    <row r="24" spans="1:7" ht="14.45" customHeight="1">
      <c r="A24" s="46">
        <v>29</v>
      </c>
      <c r="B24" s="44" t="s">
        <v>58</v>
      </c>
      <c r="C24" s="56">
        <v>32759</v>
      </c>
      <c r="D24" s="56">
        <v>421053</v>
      </c>
      <c r="E24" s="56">
        <v>1519543</v>
      </c>
      <c r="F24" s="25">
        <f t="shared" si="0"/>
        <v>1973355</v>
      </c>
      <c r="G24" s="6" t="s">
        <v>46</v>
      </c>
    </row>
    <row r="25" spans="1:7" ht="14.45" customHeight="1">
      <c r="A25" s="46">
        <v>30</v>
      </c>
      <c r="B25" s="31" t="s">
        <v>19</v>
      </c>
      <c r="C25" s="56">
        <v>10075</v>
      </c>
      <c r="D25" s="56">
        <v>8773</v>
      </c>
      <c r="E25" s="56">
        <v>1492568</v>
      </c>
      <c r="F25" s="25">
        <f t="shared" ref="F25:F28" si="1">SUM(C25:E25)</f>
        <v>1511416</v>
      </c>
      <c r="G25" s="6" t="s">
        <v>47</v>
      </c>
    </row>
    <row r="26" spans="1:7" ht="14.45" customHeight="1">
      <c r="A26" s="46">
        <v>31</v>
      </c>
      <c r="B26" s="31" t="s">
        <v>20</v>
      </c>
      <c r="C26" s="56">
        <v>1393194</v>
      </c>
      <c r="D26" s="56">
        <v>2027518</v>
      </c>
      <c r="E26" s="56">
        <v>4272481</v>
      </c>
      <c r="F26" s="25">
        <f t="shared" si="1"/>
        <v>7693193</v>
      </c>
      <c r="G26" s="6" t="s">
        <v>48</v>
      </c>
    </row>
    <row r="27" spans="1:7" ht="14.45" customHeight="1">
      <c r="A27" s="46">
        <v>32</v>
      </c>
      <c r="B27" s="45" t="s">
        <v>21</v>
      </c>
      <c r="C27" s="56">
        <v>58697</v>
      </c>
      <c r="D27" s="56">
        <v>111805</v>
      </c>
      <c r="E27" s="56">
        <v>708896</v>
      </c>
      <c r="F27" s="25">
        <f t="shared" si="1"/>
        <v>879398</v>
      </c>
      <c r="G27" s="6" t="s">
        <v>49</v>
      </c>
    </row>
    <row r="28" spans="1:7" ht="14.45" customHeight="1">
      <c r="A28" s="46">
        <v>33</v>
      </c>
      <c r="B28" s="31" t="s">
        <v>22</v>
      </c>
      <c r="C28" s="56">
        <v>1042770</v>
      </c>
      <c r="D28" s="56">
        <v>287349</v>
      </c>
      <c r="E28" s="56">
        <v>2461839</v>
      </c>
      <c r="F28" s="25">
        <f t="shared" si="1"/>
        <v>3791958</v>
      </c>
      <c r="G28" s="6" t="s">
        <v>50</v>
      </c>
    </row>
    <row r="29" spans="1:7" ht="20.100000000000001" customHeight="1">
      <c r="A29" s="88" t="s">
        <v>25</v>
      </c>
      <c r="B29" s="88"/>
      <c r="C29" s="28">
        <f>SUM(C5:C28)</f>
        <v>12860067</v>
      </c>
      <c r="D29" s="28">
        <f>SUM(D5:D28)</f>
        <v>18433779</v>
      </c>
      <c r="E29" s="28">
        <f>SUM(E5:E28)</f>
        <v>250463105</v>
      </c>
      <c r="F29" s="25">
        <f t="shared" ref="F29" si="2">SUM(C29:E29)</f>
        <v>281756951</v>
      </c>
      <c r="G29" s="7" t="s">
        <v>28</v>
      </c>
    </row>
    <row r="31" spans="1:7" ht="15" customHeight="1">
      <c r="A31" s="72" t="s">
        <v>113</v>
      </c>
      <c r="B31" s="71" t="s">
        <v>110</v>
      </c>
      <c r="C31" s="71"/>
    </row>
    <row r="32" spans="1:7" ht="15" customHeight="1">
      <c r="A32" s="72" t="s">
        <v>113</v>
      </c>
      <c r="B32" s="71" t="s">
        <v>111</v>
      </c>
      <c r="C32" s="71"/>
    </row>
    <row r="33" spans="1:3" ht="15" customHeight="1">
      <c r="A33" s="72" t="s">
        <v>113</v>
      </c>
      <c r="B33" s="71" t="s">
        <v>112</v>
      </c>
      <c r="C33" s="71"/>
    </row>
  </sheetData>
  <mergeCells count="6">
    <mergeCell ref="A3:B4"/>
    <mergeCell ref="G3:G4"/>
    <mergeCell ref="A1:B1"/>
    <mergeCell ref="A29:B29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4"/>
  <sheetViews>
    <sheetView rightToLeft="1" topLeftCell="A16" workbookViewId="0">
      <selection activeCell="A29" sqref="A29:XFD78"/>
    </sheetView>
  </sheetViews>
  <sheetFormatPr defaultRowHeight="12.75"/>
  <cols>
    <col min="1" max="1" width="4.7109375" customWidth="1"/>
    <col min="2" max="2" width="45.7109375" customWidth="1"/>
    <col min="3" max="3" width="13.5703125" bestFit="1" customWidth="1"/>
    <col min="4" max="4" width="12.42578125" bestFit="1" customWidth="1"/>
    <col min="5" max="5" width="15.140625" bestFit="1" customWidth="1"/>
    <col min="6" max="6" width="14.5703125" customWidth="1"/>
    <col min="7" max="7" width="54.7109375" customWidth="1"/>
  </cols>
  <sheetData>
    <row r="1" spans="1:7">
      <c r="A1" s="85" t="s">
        <v>92</v>
      </c>
      <c r="B1" s="85"/>
      <c r="C1" s="47"/>
      <c r="D1" s="47"/>
      <c r="E1" s="47"/>
      <c r="F1" s="47"/>
      <c r="G1" s="47" t="s">
        <v>93</v>
      </c>
    </row>
    <row r="2" spans="1:7" ht="24.95" customHeight="1">
      <c r="A2" s="89" t="s">
        <v>133</v>
      </c>
      <c r="B2" s="89"/>
      <c r="C2" s="89"/>
      <c r="D2" s="65" t="s">
        <v>108</v>
      </c>
      <c r="E2" s="66" t="s">
        <v>109</v>
      </c>
      <c r="F2" s="92" t="s">
        <v>105</v>
      </c>
      <c r="G2" s="92"/>
    </row>
    <row r="3" spans="1:7" ht="20.100000000000001" customHeight="1">
      <c r="A3" s="86" t="s">
        <v>24</v>
      </c>
      <c r="B3" s="86"/>
      <c r="C3" s="12" t="s">
        <v>63</v>
      </c>
      <c r="D3" s="12" t="s">
        <v>64</v>
      </c>
      <c r="E3" s="12" t="s">
        <v>65</v>
      </c>
      <c r="F3" s="12" t="s">
        <v>25</v>
      </c>
      <c r="G3" s="87" t="s">
        <v>29</v>
      </c>
    </row>
    <row r="4" spans="1:7" ht="20.100000000000001" customHeight="1">
      <c r="A4" s="86"/>
      <c r="B4" s="86"/>
      <c r="C4" s="1" t="s">
        <v>0</v>
      </c>
      <c r="D4" s="2" t="s">
        <v>26</v>
      </c>
      <c r="E4" s="3" t="s">
        <v>27</v>
      </c>
      <c r="F4" s="4" t="s">
        <v>28</v>
      </c>
      <c r="G4" s="87"/>
    </row>
    <row r="5" spans="1:7" ht="14.45" customHeight="1">
      <c r="A5" s="46">
        <v>10</v>
      </c>
      <c r="B5" s="31" t="s">
        <v>1</v>
      </c>
      <c r="C5" s="56">
        <v>5914871</v>
      </c>
      <c r="D5" s="56">
        <v>6242212</v>
      </c>
      <c r="E5" s="56">
        <v>56129100</v>
      </c>
      <c r="F5" s="10">
        <f t="shared" ref="F5:F24" si="0">SUM(C5:E5)</f>
        <v>68286183</v>
      </c>
      <c r="G5" s="6" t="s">
        <v>30</v>
      </c>
    </row>
    <row r="6" spans="1:7" ht="14.45" customHeight="1">
      <c r="A6" s="46">
        <v>11</v>
      </c>
      <c r="B6" s="32" t="s">
        <v>2</v>
      </c>
      <c r="C6" s="56">
        <v>189055</v>
      </c>
      <c r="D6" s="56">
        <v>230918</v>
      </c>
      <c r="E6" s="56">
        <v>9895768</v>
      </c>
      <c r="F6" s="10">
        <f t="shared" si="0"/>
        <v>10315741</v>
      </c>
      <c r="G6" s="6" t="s">
        <v>31</v>
      </c>
    </row>
    <row r="7" spans="1:7" ht="14.45" customHeight="1">
      <c r="A7" s="46">
        <v>12</v>
      </c>
      <c r="B7" s="33" t="s">
        <v>3</v>
      </c>
      <c r="C7" s="56">
        <v>12138</v>
      </c>
      <c r="D7" s="56">
        <v>7713</v>
      </c>
      <c r="E7" s="56">
        <v>7916</v>
      </c>
      <c r="F7" s="10">
        <f t="shared" si="0"/>
        <v>27767</v>
      </c>
      <c r="G7" s="6" t="s">
        <v>32</v>
      </c>
    </row>
    <row r="8" spans="1:7" ht="14.45" customHeight="1">
      <c r="A8" s="46">
        <v>13</v>
      </c>
      <c r="B8" s="31" t="s">
        <v>4</v>
      </c>
      <c r="C8" s="56">
        <v>321419</v>
      </c>
      <c r="D8" s="56">
        <v>562001</v>
      </c>
      <c r="E8" s="56">
        <v>8699243</v>
      </c>
      <c r="F8" s="10">
        <f t="shared" si="0"/>
        <v>9582663</v>
      </c>
      <c r="G8" s="6" t="s">
        <v>33</v>
      </c>
    </row>
    <row r="9" spans="1:7" ht="14.45" customHeight="1">
      <c r="A9" s="46">
        <v>14</v>
      </c>
      <c r="B9" s="31" t="s">
        <v>5</v>
      </c>
      <c r="C9" s="56">
        <v>6661464</v>
      </c>
      <c r="D9" s="56">
        <v>1570665</v>
      </c>
      <c r="E9" s="56">
        <v>983107</v>
      </c>
      <c r="F9" s="10">
        <f t="shared" si="0"/>
        <v>9215236</v>
      </c>
      <c r="G9" s="6" t="s">
        <v>34</v>
      </c>
    </row>
    <row r="10" spans="1:7" ht="14.45" customHeight="1">
      <c r="A10" s="46">
        <v>15</v>
      </c>
      <c r="B10" s="34" t="s">
        <v>6</v>
      </c>
      <c r="C10" s="56">
        <v>33261</v>
      </c>
      <c r="D10" s="56">
        <v>31339</v>
      </c>
      <c r="E10" s="56">
        <v>537126</v>
      </c>
      <c r="F10" s="10">
        <f t="shared" si="0"/>
        <v>601726</v>
      </c>
      <c r="G10" s="6" t="s">
        <v>35</v>
      </c>
    </row>
    <row r="11" spans="1:7" ht="14.45" customHeight="1">
      <c r="A11" s="46">
        <v>16</v>
      </c>
      <c r="B11" s="31" t="s">
        <v>7</v>
      </c>
      <c r="C11" s="56">
        <v>1741879</v>
      </c>
      <c r="D11" s="56">
        <v>2211381</v>
      </c>
      <c r="E11" s="56">
        <v>2979304</v>
      </c>
      <c r="F11" s="10">
        <f t="shared" si="0"/>
        <v>6932564</v>
      </c>
      <c r="G11" s="6" t="s">
        <v>54</v>
      </c>
    </row>
    <row r="12" spans="1:7" ht="14.45" customHeight="1">
      <c r="A12" s="46">
        <v>17</v>
      </c>
      <c r="B12" s="35" t="s">
        <v>8</v>
      </c>
      <c r="C12" s="56">
        <v>24387</v>
      </c>
      <c r="D12" s="56">
        <v>550632</v>
      </c>
      <c r="E12" s="56">
        <v>14841226</v>
      </c>
      <c r="F12" s="10">
        <f t="shared" si="0"/>
        <v>15416245</v>
      </c>
      <c r="G12" s="6" t="s">
        <v>36</v>
      </c>
    </row>
    <row r="13" spans="1:7" ht="14.45" customHeight="1">
      <c r="A13" s="46">
        <v>18</v>
      </c>
      <c r="B13" s="36" t="s">
        <v>9</v>
      </c>
      <c r="C13" s="56">
        <v>416027</v>
      </c>
      <c r="D13" s="56">
        <v>610357</v>
      </c>
      <c r="E13" s="56">
        <v>6432656</v>
      </c>
      <c r="F13" s="10">
        <f t="shared" si="0"/>
        <v>7459040</v>
      </c>
      <c r="G13" s="6" t="s">
        <v>37</v>
      </c>
    </row>
    <row r="14" spans="1:7" ht="14.45" customHeight="1">
      <c r="A14" s="46">
        <v>19</v>
      </c>
      <c r="B14" s="37" t="s">
        <v>55</v>
      </c>
      <c r="C14" s="56">
        <v>97956</v>
      </c>
      <c r="D14" s="56">
        <v>729346</v>
      </c>
      <c r="E14" s="56">
        <v>122737112</v>
      </c>
      <c r="F14" s="10">
        <f t="shared" si="0"/>
        <v>123564414</v>
      </c>
      <c r="G14" s="6" t="s">
        <v>38</v>
      </c>
    </row>
    <row r="15" spans="1:7" ht="14.45" customHeight="1">
      <c r="A15" s="46">
        <v>20</v>
      </c>
      <c r="B15" s="31" t="s">
        <v>10</v>
      </c>
      <c r="C15" s="56">
        <v>129772</v>
      </c>
      <c r="D15" s="56">
        <v>4565518</v>
      </c>
      <c r="E15" s="56">
        <v>145688474</v>
      </c>
      <c r="F15" s="10">
        <f t="shared" si="0"/>
        <v>150383764</v>
      </c>
      <c r="G15" s="6" t="s">
        <v>39</v>
      </c>
    </row>
    <row r="16" spans="1:7" ht="14.45" customHeight="1">
      <c r="A16" s="46">
        <v>21</v>
      </c>
      <c r="B16" s="38" t="s">
        <v>11</v>
      </c>
      <c r="C16" s="56">
        <v>4680</v>
      </c>
      <c r="D16" s="56">
        <v>80784</v>
      </c>
      <c r="E16" s="56">
        <v>2798115</v>
      </c>
      <c r="F16" s="10">
        <f t="shared" si="0"/>
        <v>2883579</v>
      </c>
      <c r="G16" s="6" t="s">
        <v>56</v>
      </c>
    </row>
    <row r="17" spans="1:7" ht="14.45" customHeight="1">
      <c r="A17" s="46">
        <v>22</v>
      </c>
      <c r="B17" s="39" t="s">
        <v>12</v>
      </c>
      <c r="C17" s="56">
        <v>182902</v>
      </c>
      <c r="D17" s="56">
        <v>1221103</v>
      </c>
      <c r="E17" s="56">
        <v>15640167</v>
      </c>
      <c r="F17" s="10">
        <f t="shared" si="0"/>
        <v>17044172</v>
      </c>
      <c r="G17" s="6" t="s">
        <v>40</v>
      </c>
    </row>
    <row r="18" spans="1:7" ht="14.45" customHeight="1">
      <c r="A18" s="46">
        <v>23</v>
      </c>
      <c r="B18" s="31" t="s">
        <v>13</v>
      </c>
      <c r="C18" s="56">
        <v>784445</v>
      </c>
      <c r="D18" s="56">
        <v>4353198</v>
      </c>
      <c r="E18" s="56">
        <v>29929703</v>
      </c>
      <c r="F18" s="10">
        <f t="shared" si="0"/>
        <v>35067346</v>
      </c>
      <c r="G18" s="6" t="s">
        <v>41</v>
      </c>
    </row>
    <row r="19" spans="1:7" ht="14.45" customHeight="1">
      <c r="A19" s="46">
        <v>24</v>
      </c>
      <c r="B19" s="40" t="s">
        <v>14</v>
      </c>
      <c r="C19" s="56">
        <v>34117</v>
      </c>
      <c r="D19" s="56">
        <v>389452</v>
      </c>
      <c r="E19" s="56">
        <v>27850923</v>
      </c>
      <c r="F19" s="10">
        <f t="shared" si="0"/>
        <v>28274492</v>
      </c>
      <c r="G19" s="6" t="s">
        <v>42</v>
      </c>
    </row>
    <row r="20" spans="1:7" ht="14.45" customHeight="1">
      <c r="A20" s="46">
        <v>25</v>
      </c>
      <c r="B20" s="31" t="s">
        <v>15</v>
      </c>
      <c r="C20" s="56">
        <v>4422608</v>
      </c>
      <c r="D20" s="56">
        <v>3606480</v>
      </c>
      <c r="E20" s="56">
        <v>21511432</v>
      </c>
      <c r="F20" s="10">
        <f t="shared" si="0"/>
        <v>29540520</v>
      </c>
      <c r="G20" s="6" t="s">
        <v>57</v>
      </c>
    </row>
    <row r="21" spans="1:7" ht="14.45" customHeight="1">
      <c r="A21" s="46">
        <v>26</v>
      </c>
      <c r="B21" s="41" t="s">
        <v>16</v>
      </c>
      <c r="C21" s="56">
        <v>16431</v>
      </c>
      <c r="D21" s="56">
        <v>61518</v>
      </c>
      <c r="E21" s="56">
        <v>671239</v>
      </c>
      <c r="F21" s="10">
        <f t="shared" si="0"/>
        <v>749188</v>
      </c>
      <c r="G21" s="6" t="s">
        <v>43</v>
      </c>
    </row>
    <row r="22" spans="1:7" ht="14.45" customHeight="1">
      <c r="A22" s="46">
        <v>27</v>
      </c>
      <c r="B22" s="42" t="s">
        <v>17</v>
      </c>
      <c r="C22" s="56">
        <v>77299</v>
      </c>
      <c r="D22" s="56">
        <v>277794</v>
      </c>
      <c r="E22" s="56">
        <v>23841759</v>
      </c>
      <c r="F22" s="10">
        <f t="shared" si="0"/>
        <v>24196852</v>
      </c>
      <c r="G22" s="6" t="s">
        <v>44</v>
      </c>
    </row>
    <row r="23" spans="1:7" ht="14.45" customHeight="1">
      <c r="A23" s="46">
        <v>28</v>
      </c>
      <c r="B23" s="43" t="s">
        <v>18</v>
      </c>
      <c r="C23" s="56">
        <v>91660</v>
      </c>
      <c r="D23" s="56">
        <v>1024445</v>
      </c>
      <c r="E23" s="56">
        <v>11997032</v>
      </c>
      <c r="F23" s="10">
        <f t="shared" si="0"/>
        <v>13113137</v>
      </c>
      <c r="G23" s="6" t="s">
        <v>45</v>
      </c>
    </row>
    <row r="24" spans="1:7" ht="14.45" customHeight="1">
      <c r="A24" s="46">
        <v>29</v>
      </c>
      <c r="B24" s="44" t="s">
        <v>58</v>
      </c>
      <c r="C24" s="56">
        <v>56075</v>
      </c>
      <c r="D24" s="56">
        <v>983256</v>
      </c>
      <c r="E24" s="56">
        <v>3460824</v>
      </c>
      <c r="F24" s="10">
        <f t="shared" si="0"/>
        <v>4500155</v>
      </c>
      <c r="G24" s="6" t="s">
        <v>46</v>
      </c>
    </row>
    <row r="25" spans="1:7" ht="14.45" customHeight="1">
      <c r="A25" s="46">
        <v>30</v>
      </c>
      <c r="B25" s="31" t="s">
        <v>19</v>
      </c>
      <c r="C25" s="56">
        <v>16101</v>
      </c>
      <c r="D25" s="56">
        <v>14487</v>
      </c>
      <c r="E25" s="56">
        <v>2390258</v>
      </c>
      <c r="F25" s="10">
        <f t="shared" ref="F25:F28" si="1">SUM(C25:E25)</f>
        <v>2420846</v>
      </c>
      <c r="G25" s="6" t="s">
        <v>47</v>
      </c>
    </row>
    <row r="26" spans="1:7" ht="14.45" customHeight="1">
      <c r="A26" s="46">
        <v>31</v>
      </c>
      <c r="B26" s="31" t="s">
        <v>20</v>
      </c>
      <c r="C26" s="56">
        <v>2354006</v>
      </c>
      <c r="D26" s="56">
        <v>3401445</v>
      </c>
      <c r="E26" s="56">
        <v>7571213</v>
      </c>
      <c r="F26" s="10">
        <f t="shared" si="1"/>
        <v>13326664</v>
      </c>
      <c r="G26" s="6" t="s">
        <v>48</v>
      </c>
    </row>
    <row r="27" spans="1:7" ht="14.45" customHeight="1">
      <c r="A27" s="46">
        <v>32</v>
      </c>
      <c r="B27" s="45" t="s">
        <v>21</v>
      </c>
      <c r="C27" s="56">
        <v>126801</v>
      </c>
      <c r="D27" s="56">
        <v>181005</v>
      </c>
      <c r="E27" s="56">
        <v>1236449</v>
      </c>
      <c r="F27" s="10">
        <f t="shared" si="1"/>
        <v>1544255</v>
      </c>
      <c r="G27" s="6" t="s">
        <v>49</v>
      </c>
    </row>
    <row r="28" spans="1:7" ht="14.45" customHeight="1">
      <c r="A28" s="46">
        <v>33</v>
      </c>
      <c r="B28" s="31" t="s">
        <v>22</v>
      </c>
      <c r="C28" s="56">
        <v>2489405</v>
      </c>
      <c r="D28" s="56">
        <v>624549</v>
      </c>
      <c r="E28" s="56">
        <v>4228241</v>
      </c>
      <c r="F28" s="10">
        <f t="shared" si="1"/>
        <v>7342195</v>
      </c>
      <c r="G28" s="6" t="s">
        <v>50</v>
      </c>
    </row>
    <row r="29" spans="1:7" ht="14.45" customHeight="1">
      <c r="A29" s="46">
        <v>96</v>
      </c>
      <c r="B29" s="31" t="s">
        <v>23</v>
      </c>
      <c r="C29" s="56">
        <v>7718389</v>
      </c>
      <c r="D29" s="56">
        <v>1268089</v>
      </c>
      <c r="E29" s="56">
        <v>400000</v>
      </c>
      <c r="F29" s="10">
        <f t="shared" ref="F29:F30" si="2">SUM(C29:E29)</f>
        <v>9386478</v>
      </c>
      <c r="G29" s="6" t="s">
        <v>51</v>
      </c>
    </row>
    <row r="30" spans="1:7" ht="20.100000000000001" customHeight="1">
      <c r="A30" s="88" t="s">
        <v>25</v>
      </c>
      <c r="B30" s="88"/>
      <c r="C30" s="24">
        <f>SUM(C5:C29)</f>
        <v>33917148</v>
      </c>
      <c r="D30" s="24">
        <f>SUM(D5:D29)</f>
        <v>34799687</v>
      </c>
      <c r="E30" s="8">
        <f>SUM(E5:E29)</f>
        <v>522458387</v>
      </c>
      <c r="F30" s="18">
        <f t="shared" si="2"/>
        <v>591175222</v>
      </c>
      <c r="G30" s="7" t="s">
        <v>28</v>
      </c>
    </row>
    <row r="32" spans="1:7" ht="15" customHeight="1">
      <c r="A32" s="72" t="s">
        <v>113</v>
      </c>
      <c r="B32" s="71" t="s">
        <v>110</v>
      </c>
      <c r="C32" s="71"/>
    </row>
    <row r="33" spans="1:3" ht="15" customHeight="1">
      <c r="A33" s="72" t="s">
        <v>113</v>
      </c>
      <c r="B33" s="71" t="s">
        <v>111</v>
      </c>
      <c r="C33" s="71"/>
    </row>
    <row r="34" spans="1:3" ht="15" customHeight="1">
      <c r="A34" s="72" t="s">
        <v>113</v>
      </c>
      <c r="B34" s="71" t="s">
        <v>112</v>
      </c>
      <c r="C34" s="71"/>
    </row>
  </sheetData>
  <mergeCells count="6">
    <mergeCell ref="A3:B4"/>
    <mergeCell ref="G3:G4"/>
    <mergeCell ref="A30:B30"/>
    <mergeCell ref="A1:B1"/>
    <mergeCell ref="F2:G2"/>
    <mergeCell ref="A2:C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9"/>
  <sheetViews>
    <sheetView rightToLeft="1" topLeftCell="A19" workbookViewId="0">
      <selection activeCell="D29" sqref="D29"/>
    </sheetView>
  </sheetViews>
  <sheetFormatPr defaultRowHeight="12.75"/>
  <cols>
    <col min="1" max="1" width="4.7109375" customWidth="1"/>
    <col min="2" max="2" width="45.7109375" customWidth="1"/>
    <col min="3" max="4" width="15.7109375" customWidth="1"/>
    <col min="5" max="5" width="55.7109375" customWidth="1"/>
  </cols>
  <sheetData>
    <row r="1" spans="1:6">
      <c r="A1" s="85" t="s">
        <v>94</v>
      </c>
      <c r="B1" s="85"/>
      <c r="C1" s="47"/>
      <c r="D1" s="47"/>
      <c r="E1" s="47" t="s">
        <v>95</v>
      </c>
      <c r="F1" s="47"/>
    </row>
    <row r="2" spans="1:6" ht="24.95" customHeight="1">
      <c r="A2" s="89" t="s">
        <v>134</v>
      </c>
      <c r="B2" s="89"/>
      <c r="C2" s="101" t="s">
        <v>107</v>
      </c>
      <c r="D2" s="101"/>
      <c r="E2" s="62" t="s">
        <v>96</v>
      </c>
    </row>
    <row r="3" spans="1:6" ht="20.100000000000001" customHeight="1">
      <c r="A3" s="86" t="s">
        <v>24</v>
      </c>
      <c r="B3" s="86"/>
      <c r="C3" s="17" t="s">
        <v>59</v>
      </c>
      <c r="D3" s="17" t="s">
        <v>70</v>
      </c>
      <c r="E3" s="87" t="s">
        <v>29</v>
      </c>
    </row>
    <row r="4" spans="1:6" ht="20.100000000000001" customHeight="1">
      <c r="A4" s="86"/>
      <c r="B4" s="86"/>
      <c r="C4" s="9" t="s">
        <v>71</v>
      </c>
      <c r="D4" s="9" t="s">
        <v>72</v>
      </c>
      <c r="E4" s="87"/>
    </row>
    <row r="5" spans="1:6" ht="14.45" customHeight="1">
      <c r="A5" s="46">
        <v>10</v>
      </c>
      <c r="B5" s="31" t="s">
        <v>1</v>
      </c>
      <c r="C5" s="48">
        <f>نفقات!F5</f>
        <v>37267147</v>
      </c>
      <c r="D5" s="48">
        <f>ايرادات!F5</f>
        <v>68286183</v>
      </c>
      <c r="E5" s="6" t="s">
        <v>30</v>
      </c>
    </row>
    <row r="6" spans="1:6" ht="14.45" customHeight="1">
      <c r="A6" s="46">
        <v>11</v>
      </c>
      <c r="B6" s="32" t="s">
        <v>2</v>
      </c>
      <c r="C6" s="48">
        <f>نفقات!F6</f>
        <v>5005397</v>
      </c>
      <c r="D6" s="48">
        <f>ايرادات!F6</f>
        <v>10315741</v>
      </c>
      <c r="E6" s="6" t="s">
        <v>31</v>
      </c>
    </row>
    <row r="7" spans="1:6" ht="14.45" customHeight="1">
      <c r="A7" s="46">
        <v>12</v>
      </c>
      <c r="B7" s="33" t="s">
        <v>3</v>
      </c>
      <c r="C7" s="48">
        <f>نفقات!F7</f>
        <v>17544</v>
      </c>
      <c r="D7" s="48">
        <f>ايرادات!F7</f>
        <v>27767</v>
      </c>
      <c r="E7" s="6" t="s">
        <v>32</v>
      </c>
    </row>
    <row r="8" spans="1:6" ht="14.45" customHeight="1">
      <c r="A8" s="46">
        <v>13</v>
      </c>
      <c r="B8" s="31" t="s">
        <v>4</v>
      </c>
      <c r="C8" s="48">
        <f>نفقات!F8</f>
        <v>4402072</v>
      </c>
      <c r="D8" s="48">
        <f>ايرادات!F8</f>
        <v>9582663</v>
      </c>
      <c r="E8" s="6" t="s">
        <v>33</v>
      </c>
    </row>
    <row r="9" spans="1:6" ht="14.45" customHeight="1">
      <c r="A9" s="46">
        <v>14</v>
      </c>
      <c r="B9" s="31" t="s">
        <v>5</v>
      </c>
      <c r="C9" s="48">
        <f>نفقات!F9</f>
        <v>3805711</v>
      </c>
      <c r="D9" s="48">
        <f>ايرادات!F9</f>
        <v>9215236</v>
      </c>
      <c r="E9" s="6" t="s">
        <v>34</v>
      </c>
    </row>
    <row r="10" spans="1:6" ht="14.45" customHeight="1">
      <c r="A10" s="46">
        <v>15</v>
      </c>
      <c r="B10" s="34" t="s">
        <v>6</v>
      </c>
      <c r="C10" s="48">
        <f>نفقات!F10</f>
        <v>247403</v>
      </c>
      <c r="D10" s="48">
        <f>ايرادات!F10</f>
        <v>601726</v>
      </c>
      <c r="E10" s="6" t="s">
        <v>35</v>
      </c>
    </row>
    <row r="11" spans="1:6" ht="14.45" customHeight="1">
      <c r="A11" s="46">
        <v>16</v>
      </c>
      <c r="B11" s="31" t="s">
        <v>7</v>
      </c>
      <c r="C11" s="48">
        <f>نفقات!F11</f>
        <v>3460774</v>
      </c>
      <c r="D11" s="48">
        <f>ايرادات!F11</f>
        <v>6932564</v>
      </c>
      <c r="E11" s="6" t="s">
        <v>54</v>
      </c>
    </row>
    <row r="12" spans="1:6" ht="14.45" customHeight="1">
      <c r="A12" s="46">
        <v>17</v>
      </c>
      <c r="B12" s="35" t="s">
        <v>8</v>
      </c>
      <c r="C12" s="48">
        <f>نفقات!F12</f>
        <v>6558697</v>
      </c>
      <c r="D12" s="48">
        <f>ايرادات!F12</f>
        <v>15416245</v>
      </c>
      <c r="E12" s="6" t="s">
        <v>36</v>
      </c>
    </row>
    <row r="13" spans="1:6" ht="14.45" customHeight="1">
      <c r="A13" s="46">
        <v>18</v>
      </c>
      <c r="B13" s="36" t="s">
        <v>9</v>
      </c>
      <c r="C13" s="48">
        <f>نفقات!F13</f>
        <v>4011731</v>
      </c>
      <c r="D13" s="48">
        <f>ايرادات!F13</f>
        <v>7459040</v>
      </c>
      <c r="E13" s="6" t="s">
        <v>37</v>
      </c>
    </row>
    <row r="14" spans="1:6" ht="14.45" customHeight="1">
      <c r="A14" s="46">
        <v>19</v>
      </c>
      <c r="B14" s="37" t="s">
        <v>55</v>
      </c>
      <c r="C14" s="48">
        <f>نفقات!F14</f>
        <v>52600692</v>
      </c>
      <c r="D14" s="48">
        <f>ايرادات!F14</f>
        <v>123564414</v>
      </c>
      <c r="E14" s="6" t="s">
        <v>38</v>
      </c>
    </row>
    <row r="15" spans="1:6" ht="14.45" customHeight="1">
      <c r="A15" s="46">
        <v>20</v>
      </c>
      <c r="B15" s="31" t="s">
        <v>10</v>
      </c>
      <c r="C15" s="48">
        <f>نفقات!F15</f>
        <v>71723515</v>
      </c>
      <c r="D15" s="48">
        <f>ايرادات!F15</f>
        <v>150383764</v>
      </c>
      <c r="E15" s="6" t="s">
        <v>39</v>
      </c>
    </row>
    <row r="16" spans="1:6" ht="14.45" customHeight="1">
      <c r="A16" s="46">
        <v>21</v>
      </c>
      <c r="B16" s="38" t="s">
        <v>11</v>
      </c>
      <c r="C16" s="48">
        <f>نفقات!F16</f>
        <v>1798350</v>
      </c>
      <c r="D16" s="48">
        <f>ايرادات!F16</f>
        <v>2883579</v>
      </c>
      <c r="E16" s="6" t="s">
        <v>56</v>
      </c>
    </row>
    <row r="17" spans="1:5" ht="14.45" customHeight="1">
      <c r="A17" s="46">
        <v>22</v>
      </c>
      <c r="B17" s="39" t="s">
        <v>12</v>
      </c>
      <c r="C17" s="48">
        <f>نفقات!F17</f>
        <v>7545914</v>
      </c>
      <c r="D17" s="48">
        <f>ايرادات!F17</f>
        <v>17044172</v>
      </c>
      <c r="E17" s="6" t="s">
        <v>40</v>
      </c>
    </row>
    <row r="18" spans="1:5" ht="14.45" customHeight="1">
      <c r="A18" s="46">
        <v>23</v>
      </c>
      <c r="B18" s="31" t="s">
        <v>13</v>
      </c>
      <c r="C18" s="48">
        <f>نفقات!F18</f>
        <v>17901924</v>
      </c>
      <c r="D18" s="48">
        <f>ايرادات!F18</f>
        <v>35067346</v>
      </c>
      <c r="E18" s="6" t="s">
        <v>41</v>
      </c>
    </row>
    <row r="19" spans="1:5" ht="14.45" customHeight="1">
      <c r="A19" s="46">
        <v>24</v>
      </c>
      <c r="B19" s="40" t="s">
        <v>14</v>
      </c>
      <c r="C19" s="48">
        <f>نفقات!F19</f>
        <v>15392244</v>
      </c>
      <c r="D19" s="48">
        <f>ايرادات!F19</f>
        <v>28274492</v>
      </c>
      <c r="E19" s="6" t="s">
        <v>42</v>
      </c>
    </row>
    <row r="20" spans="1:5" ht="14.45" customHeight="1">
      <c r="A20" s="46">
        <v>25</v>
      </c>
      <c r="B20" s="31" t="s">
        <v>15</v>
      </c>
      <c r="C20" s="48">
        <f>نفقات!F20</f>
        <v>13737394</v>
      </c>
      <c r="D20" s="48">
        <f>ايرادات!F20</f>
        <v>29540520</v>
      </c>
      <c r="E20" s="6" t="s">
        <v>57</v>
      </c>
    </row>
    <row r="21" spans="1:5" ht="14.45" customHeight="1">
      <c r="A21" s="46">
        <v>26</v>
      </c>
      <c r="B21" s="41" t="s">
        <v>16</v>
      </c>
      <c r="C21" s="48">
        <f>نفقات!F21</f>
        <v>394459</v>
      </c>
      <c r="D21" s="48">
        <f>ايرادات!F21</f>
        <v>749188</v>
      </c>
      <c r="E21" s="6" t="s">
        <v>43</v>
      </c>
    </row>
    <row r="22" spans="1:5" ht="14.45" customHeight="1">
      <c r="A22" s="46">
        <v>27</v>
      </c>
      <c r="B22" s="42" t="s">
        <v>17</v>
      </c>
      <c r="C22" s="48">
        <f>نفقات!F22</f>
        <v>13390746</v>
      </c>
      <c r="D22" s="48">
        <f>ايرادات!F22</f>
        <v>24196852</v>
      </c>
      <c r="E22" s="6" t="s">
        <v>44</v>
      </c>
    </row>
    <row r="23" spans="1:5" ht="14.45" customHeight="1">
      <c r="A23" s="46">
        <v>28</v>
      </c>
      <c r="B23" s="43" t="s">
        <v>18</v>
      </c>
      <c r="C23" s="48">
        <f>نفقات!F23</f>
        <v>6645917</v>
      </c>
      <c r="D23" s="48">
        <f>ايرادات!F23</f>
        <v>13113137</v>
      </c>
      <c r="E23" s="6" t="s">
        <v>45</v>
      </c>
    </row>
    <row r="24" spans="1:5" ht="14.45" customHeight="1">
      <c r="A24" s="46">
        <v>29</v>
      </c>
      <c r="B24" s="44" t="s">
        <v>58</v>
      </c>
      <c r="C24" s="48">
        <f>نفقات!F24</f>
        <v>1973355</v>
      </c>
      <c r="D24" s="48">
        <f>ايرادات!F24</f>
        <v>4500155</v>
      </c>
      <c r="E24" s="6" t="s">
        <v>46</v>
      </c>
    </row>
    <row r="25" spans="1:5" ht="14.45" customHeight="1">
      <c r="A25" s="46">
        <v>30</v>
      </c>
      <c r="B25" s="31" t="s">
        <v>19</v>
      </c>
      <c r="C25" s="48">
        <f>نفقات!F25</f>
        <v>1511416</v>
      </c>
      <c r="D25" s="48">
        <f>ايرادات!F25</f>
        <v>2420846</v>
      </c>
      <c r="E25" s="6" t="s">
        <v>47</v>
      </c>
    </row>
    <row r="26" spans="1:5" ht="14.45" customHeight="1">
      <c r="A26" s="46">
        <v>31</v>
      </c>
      <c r="B26" s="31" t="s">
        <v>20</v>
      </c>
      <c r="C26" s="48">
        <f>نفقات!F26</f>
        <v>7693193</v>
      </c>
      <c r="D26" s="48">
        <f>ايرادات!F26</f>
        <v>13326664</v>
      </c>
      <c r="E26" s="6" t="s">
        <v>48</v>
      </c>
    </row>
    <row r="27" spans="1:5" ht="14.45" customHeight="1">
      <c r="A27" s="46">
        <v>32</v>
      </c>
      <c r="B27" s="45" t="s">
        <v>21</v>
      </c>
      <c r="C27" s="48">
        <f>نفقات!F27</f>
        <v>879398</v>
      </c>
      <c r="D27" s="48">
        <f>ايرادات!F27</f>
        <v>1544255</v>
      </c>
      <c r="E27" s="6" t="s">
        <v>49</v>
      </c>
    </row>
    <row r="28" spans="1:5" ht="14.45" customHeight="1">
      <c r="A28" s="46">
        <v>33</v>
      </c>
      <c r="B28" s="31" t="s">
        <v>22</v>
      </c>
      <c r="C28" s="48">
        <f>نفقات!F28</f>
        <v>3791958</v>
      </c>
      <c r="D28" s="48">
        <f>ايرادات!F28</f>
        <v>7342195</v>
      </c>
      <c r="E28" s="6" t="s">
        <v>50</v>
      </c>
    </row>
    <row r="29" spans="1:5" ht="20.100000000000001" customHeight="1">
      <c r="A29" s="88" t="s">
        <v>25</v>
      </c>
      <c r="B29" s="88"/>
      <c r="C29" s="49">
        <f>SUM(C5:C28)</f>
        <v>281756951</v>
      </c>
      <c r="D29" s="49">
        <f>SUM(D5:D28)</f>
        <v>581788744</v>
      </c>
      <c r="E29" s="7" t="s">
        <v>28</v>
      </c>
    </row>
    <row r="31" spans="1:5" ht="15" customHeight="1">
      <c r="A31" s="72" t="s">
        <v>113</v>
      </c>
      <c r="B31" s="71" t="s">
        <v>110</v>
      </c>
      <c r="C31" s="71"/>
    </row>
    <row r="32" spans="1:5" ht="15" customHeight="1">
      <c r="A32" s="72" t="s">
        <v>113</v>
      </c>
      <c r="B32" s="71" t="s">
        <v>111</v>
      </c>
      <c r="C32" s="71"/>
      <c r="D32" s="23"/>
    </row>
    <row r="33" spans="1:4" ht="15" customHeight="1">
      <c r="A33" s="72" t="s">
        <v>113</v>
      </c>
      <c r="B33" s="71" t="s">
        <v>112</v>
      </c>
      <c r="C33" s="71"/>
      <c r="D33" s="23"/>
    </row>
    <row r="34" spans="1:4">
      <c r="C34" s="23"/>
      <c r="D34" s="23"/>
    </row>
    <row r="35" spans="1:4">
      <c r="C35" s="23"/>
      <c r="D35" s="23"/>
    </row>
    <row r="36" spans="1:4">
      <c r="C36" s="23"/>
      <c r="D36" s="23"/>
    </row>
    <row r="37" spans="1:4">
      <c r="C37" s="23"/>
      <c r="D37" s="23"/>
    </row>
    <row r="38" spans="1:4">
      <c r="C38" s="23"/>
      <c r="D38" s="23"/>
    </row>
    <row r="39" spans="1:4">
      <c r="C39" s="23"/>
      <c r="D39" s="23"/>
    </row>
  </sheetData>
  <mergeCells count="6">
    <mergeCell ref="A3:B4"/>
    <mergeCell ref="E3:E4"/>
    <mergeCell ref="A1:B1"/>
    <mergeCell ref="A29:B29"/>
    <mergeCell ref="A2:B2"/>
    <mergeCell ref="C2:D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3" width="13.5703125" bestFit="1" customWidth="1"/>
    <col min="4" max="4" width="12.42578125" bestFit="1" customWidth="1"/>
    <col min="5" max="5" width="15.140625" bestFit="1" customWidth="1"/>
    <col min="6" max="6" width="14.5703125" customWidth="1"/>
    <col min="7" max="7" width="54.7109375" customWidth="1"/>
  </cols>
  <sheetData>
    <row r="1" spans="1:7">
      <c r="A1" s="85" t="s">
        <v>114</v>
      </c>
      <c r="B1" s="85"/>
      <c r="C1" s="47"/>
      <c r="D1" s="47"/>
      <c r="E1" s="47"/>
      <c r="F1" s="47"/>
      <c r="G1" s="47" t="s">
        <v>115</v>
      </c>
    </row>
    <row r="2" spans="1:7" ht="24.95" customHeight="1">
      <c r="A2" s="89" t="s">
        <v>137</v>
      </c>
      <c r="B2" s="89"/>
      <c r="C2" s="89"/>
      <c r="D2" s="65" t="s">
        <v>108</v>
      </c>
      <c r="E2" s="66" t="s">
        <v>109</v>
      </c>
      <c r="F2" s="92" t="s">
        <v>136</v>
      </c>
      <c r="G2" s="92"/>
    </row>
    <row r="3" spans="1:7" ht="20.100000000000001" customHeight="1">
      <c r="A3" s="86" t="s">
        <v>24</v>
      </c>
      <c r="B3" s="86"/>
      <c r="C3" s="12" t="s">
        <v>63</v>
      </c>
      <c r="D3" s="12" t="s">
        <v>64</v>
      </c>
      <c r="E3" s="12" t="s">
        <v>65</v>
      </c>
      <c r="F3" s="12" t="s">
        <v>25</v>
      </c>
      <c r="G3" s="87" t="s">
        <v>29</v>
      </c>
    </row>
    <row r="4" spans="1:7" ht="20.100000000000001" customHeight="1">
      <c r="A4" s="86"/>
      <c r="B4" s="86"/>
      <c r="C4" s="1" t="s">
        <v>0</v>
      </c>
      <c r="D4" s="2" t="s">
        <v>26</v>
      </c>
      <c r="E4" s="3" t="s">
        <v>27</v>
      </c>
      <c r="F4" s="4" t="s">
        <v>28</v>
      </c>
      <c r="G4" s="87"/>
    </row>
    <row r="5" spans="1:7" ht="14.45" customHeight="1">
      <c r="A5" s="46">
        <v>10</v>
      </c>
      <c r="B5" s="31" t="s">
        <v>1</v>
      </c>
      <c r="C5" s="56">
        <f>ايرادات!C5-نفقات!C5-'جملة التعويضات'!C5</f>
        <v>2262108</v>
      </c>
      <c r="D5" s="56">
        <f>ايرادات!D5-نفقات!D5-'جملة التعويضات'!D5</f>
        <v>1996751</v>
      </c>
      <c r="E5" s="56">
        <f>ايرادات!E5-نفقات!E5-'جملة التعويضات'!E5</f>
        <v>22580527</v>
      </c>
      <c r="F5" s="10">
        <f t="shared" ref="F5:F28" si="0">SUM(C5:E5)</f>
        <v>26839386</v>
      </c>
      <c r="G5" s="6" t="s">
        <v>30</v>
      </c>
    </row>
    <row r="6" spans="1:7" ht="14.45" customHeight="1">
      <c r="A6" s="46">
        <v>11</v>
      </c>
      <c r="B6" s="32" t="s">
        <v>2</v>
      </c>
      <c r="C6" s="56">
        <f>ايرادات!C6-نفقات!C6-'جملة التعويضات'!C6</f>
        <v>69745</v>
      </c>
      <c r="D6" s="56">
        <f>ايرادات!D6-نفقات!D6-'جملة التعويضات'!D6</f>
        <v>27039</v>
      </c>
      <c r="E6" s="56">
        <f>ايرادات!E6-نفقات!E6-'جملة التعويضات'!E6</f>
        <v>3971928</v>
      </c>
      <c r="F6" s="10">
        <f t="shared" si="0"/>
        <v>4068712</v>
      </c>
      <c r="G6" s="6" t="s">
        <v>31</v>
      </c>
    </row>
    <row r="7" spans="1:7" ht="14.45" customHeight="1">
      <c r="A7" s="46">
        <v>12</v>
      </c>
      <c r="B7" s="33" t="s">
        <v>3</v>
      </c>
      <c r="C7" s="56">
        <f>ايرادات!C7-نفقات!C7-'جملة التعويضات'!C7</f>
        <v>1748</v>
      </c>
      <c r="D7" s="56">
        <f>ايرادات!D7-نفقات!D7-'جملة التعويضات'!D7</f>
        <v>1349</v>
      </c>
      <c r="E7" s="56">
        <f>ايرادات!E7-نفقات!E7-'جملة التعويضات'!E7</f>
        <v>2523</v>
      </c>
      <c r="F7" s="10">
        <f t="shared" si="0"/>
        <v>5620</v>
      </c>
      <c r="G7" s="6" t="s">
        <v>32</v>
      </c>
    </row>
    <row r="8" spans="1:7" ht="14.45" customHeight="1">
      <c r="A8" s="46">
        <v>13</v>
      </c>
      <c r="B8" s="31" t="s">
        <v>4</v>
      </c>
      <c r="C8" s="56">
        <f>ايرادات!C8-نفقات!C8-'جملة التعويضات'!C8</f>
        <v>126034</v>
      </c>
      <c r="D8" s="56">
        <f>ايرادات!D8-نفقات!D8-'جملة التعويضات'!D8</f>
        <v>329762</v>
      </c>
      <c r="E8" s="56">
        <f>ايرادات!E8-نفقات!E8-'جملة التعويضات'!E8</f>
        <v>4170870</v>
      </c>
      <c r="F8" s="10">
        <f t="shared" si="0"/>
        <v>4626666</v>
      </c>
      <c r="G8" s="6" t="s">
        <v>33</v>
      </c>
    </row>
    <row r="9" spans="1:7" ht="14.45" customHeight="1">
      <c r="A9" s="46">
        <v>14</v>
      </c>
      <c r="B9" s="31" t="s">
        <v>5</v>
      </c>
      <c r="C9" s="56">
        <f>ايرادات!C9-نفقات!C9-'جملة التعويضات'!C9</f>
        <v>3285056</v>
      </c>
      <c r="D9" s="56">
        <f>ايرادات!D9-نفقات!D9-'جملة التعويضات'!D9</f>
        <v>527019</v>
      </c>
      <c r="E9" s="56">
        <f>ايرادات!E9-نفقات!E9-'جملة التعويضات'!E9</f>
        <v>186905</v>
      </c>
      <c r="F9" s="10">
        <f t="shared" si="0"/>
        <v>3998980</v>
      </c>
      <c r="G9" s="6" t="s">
        <v>34</v>
      </c>
    </row>
    <row r="10" spans="1:7" ht="14.45" customHeight="1">
      <c r="A10" s="46">
        <v>15</v>
      </c>
      <c r="B10" s="34" t="s">
        <v>6</v>
      </c>
      <c r="C10" s="56">
        <f>ايرادات!C10-نفقات!C10-'جملة التعويضات'!C10</f>
        <v>16686</v>
      </c>
      <c r="D10" s="56">
        <f>ايرادات!D10-نفقات!D10-'جملة التعويضات'!D10</f>
        <v>11154</v>
      </c>
      <c r="E10" s="56">
        <f>ايرادات!E10-نفقات!E10-'جملة التعويضات'!E10</f>
        <v>273447</v>
      </c>
      <c r="F10" s="10">
        <f t="shared" si="0"/>
        <v>301287</v>
      </c>
      <c r="G10" s="6" t="s">
        <v>35</v>
      </c>
    </row>
    <row r="11" spans="1:7" ht="14.45" customHeight="1">
      <c r="A11" s="46">
        <v>16</v>
      </c>
      <c r="B11" s="31" t="s">
        <v>7</v>
      </c>
      <c r="C11" s="56">
        <f>ايرادات!C11-نفقات!C11-'جملة التعويضات'!C11</f>
        <v>642235</v>
      </c>
      <c r="D11" s="56">
        <f>ايرادات!D11-نفقات!D11-'جملة التعويضات'!D11</f>
        <v>1040061</v>
      </c>
      <c r="E11" s="56">
        <f>ايرادات!E11-نفقات!E11-'جملة التعويضات'!E11</f>
        <v>1165993</v>
      </c>
      <c r="F11" s="10">
        <f t="shared" si="0"/>
        <v>2848289</v>
      </c>
      <c r="G11" s="6" t="s">
        <v>54</v>
      </c>
    </row>
    <row r="12" spans="1:7" ht="14.45" customHeight="1">
      <c r="A12" s="46">
        <v>17</v>
      </c>
      <c r="B12" s="35" t="s">
        <v>8</v>
      </c>
      <c r="C12" s="56">
        <f>ايرادات!C12-نفقات!C12-'جملة التعويضات'!C12</f>
        <v>10306</v>
      </c>
      <c r="D12" s="56">
        <f>ايرادات!D12-نفقات!D12-'جملة التعويضات'!D12</f>
        <v>155468</v>
      </c>
      <c r="E12" s="56">
        <f>ايرادات!E12-نفقات!E12-'جملة التعويضات'!E12</f>
        <v>7727307</v>
      </c>
      <c r="F12" s="10">
        <f t="shared" si="0"/>
        <v>7893081</v>
      </c>
      <c r="G12" s="6" t="s">
        <v>36</v>
      </c>
    </row>
    <row r="13" spans="1:7" ht="14.45" customHeight="1">
      <c r="A13" s="46">
        <v>18</v>
      </c>
      <c r="B13" s="36" t="s">
        <v>9</v>
      </c>
      <c r="C13" s="56">
        <f>ايرادات!C13-نفقات!C13-'جملة التعويضات'!C13</f>
        <v>162038</v>
      </c>
      <c r="D13" s="56">
        <f>ايرادات!D13-نفقات!D13-'جملة التعويضات'!D13</f>
        <v>76000</v>
      </c>
      <c r="E13" s="56">
        <f>ايرادات!E13-نفقات!E13-'جملة التعويضات'!E13</f>
        <v>2476779</v>
      </c>
      <c r="F13" s="10">
        <f t="shared" si="0"/>
        <v>2714817</v>
      </c>
      <c r="G13" s="6" t="s">
        <v>37</v>
      </c>
    </row>
    <row r="14" spans="1:7" ht="14.45" customHeight="1">
      <c r="A14" s="46">
        <v>19</v>
      </c>
      <c r="B14" s="37" t="s">
        <v>55</v>
      </c>
      <c r="C14" s="56">
        <f>ايرادات!C14-نفقات!C14-'جملة التعويضات'!C14</f>
        <v>61019</v>
      </c>
      <c r="D14" s="56">
        <f>ايرادات!D14-نفقات!D14-'جملة التعويضات'!D14</f>
        <v>227861</v>
      </c>
      <c r="E14" s="56">
        <f>ايرادات!E14-نفقات!E14-'جملة التعويضات'!E14</f>
        <v>65618403</v>
      </c>
      <c r="F14" s="10">
        <f t="shared" si="0"/>
        <v>65907283</v>
      </c>
      <c r="G14" s="6" t="s">
        <v>38</v>
      </c>
    </row>
    <row r="15" spans="1:7" ht="14.45" customHeight="1">
      <c r="A15" s="46">
        <v>20</v>
      </c>
      <c r="B15" s="31" t="s">
        <v>10</v>
      </c>
      <c r="C15" s="56">
        <f>ايرادات!C15-نفقات!C15-'جملة التعويضات'!C15</f>
        <v>31299</v>
      </c>
      <c r="D15" s="56">
        <f>ايرادات!D15-نفقات!D15-'جملة التعويضات'!D15</f>
        <v>1703084</v>
      </c>
      <c r="E15" s="56">
        <f>ايرادات!E15-نفقات!E15-'جملة التعويضات'!E15</f>
        <v>66471409</v>
      </c>
      <c r="F15" s="10">
        <f t="shared" si="0"/>
        <v>68205792</v>
      </c>
      <c r="G15" s="6" t="s">
        <v>39</v>
      </c>
    </row>
    <row r="16" spans="1:7" ht="14.45" customHeight="1">
      <c r="A16" s="46">
        <v>21</v>
      </c>
      <c r="B16" s="38" t="s">
        <v>11</v>
      </c>
      <c r="C16" s="56">
        <f>ايرادات!C16-نفقات!C16-'جملة التعويضات'!C16</f>
        <v>512</v>
      </c>
      <c r="D16" s="56">
        <f>ايرادات!D16-نفقات!D16-'جملة التعويضات'!D16</f>
        <v>42391</v>
      </c>
      <c r="E16" s="56">
        <f>ايرادات!E16-نفقات!E16-'جملة التعويضات'!E16</f>
        <v>600833</v>
      </c>
      <c r="F16" s="10">
        <f t="shared" si="0"/>
        <v>643736</v>
      </c>
      <c r="G16" s="6" t="s">
        <v>56</v>
      </c>
    </row>
    <row r="17" spans="1:7" ht="14.45" customHeight="1">
      <c r="A17" s="46">
        <v>22</v>
      </c>
      <c r="B17" s="39" t="s">
        <v>12</v>
      </c>
      <c r="C17" s="56">
        <f>ايرادات!C17-نفقات!C17-'جملة التعويضات'!C17</f>
        <v>66908</v>
      </c>
      <c r="D17" s="56">
        <f>ايرادات!D17-نفقات!D17-'جملة التعويضات'!D17</f>
        <v>534911</v>
      </c>
      <c r="E17" s="56">
        <f>ايرادات!E17-نفقات!E17-'جملة التعويضات'!E17</f>
        <v>8017805</v>
      </c>
      <c r="F17" s="10">
        <f t="shared" si="0"/>
        <v>8619624</v>
      </c>
      <c r="G17" s="6" t="s">
        <v>40</v>
      </c>
    </row>
    <row r="18" spans="1:7" ht="14.45" customHeight="1">
      <c r="A18" s="46">
        <v>23</v>
      </c>
      <c r="B18" s="31" t="s">
        <v>13</v>
      </c>
      <c r="C18" s="56">
        <f>ايرادات!C18-نفقات!C18-'جملة التعويضات'!C18</f>
        <v>252655</v>
      </c>
      <c r="D18" s="56">
        <f>ايرادات!D18-نفقات!D18-'جملة التعويضات'!D18</f>
        <v>1512262</v>
      </c>
      <c r="E18" s="56">
        <f>ايرادات!E18-نفقات!E18-'جملة التعويضات'!E18</f>
        <v>10199394</v>
      </c>
      <c r="F18" s="10">
        <f t="shared" si="0"/>
        <v>11964311</v>
      </c>
      <c r="G18" s="6" t="s">
        <v>41</v>
      </c>
    </row>
    <row r="19" spans="1:7" ht="14.45" customHeight="1">
      <c r="A19" s="46">
        <v>24</v>
      </c>
      <c r="B19" s="40" t="s">
        <v>14</v>
      </c>
      <c r="C19" s="56">
        <f>ايرادات!C19-نفقات!C19-'جملة التعويضات'!C19</f>
        <v>13633</v>
      </c>
      <c r="D19" s="56">
        <f>ايرادات!D19-نفقات!D19-'جملة التعويضات'!D19</f>
        <v>116674</v>
      </c>
      <c r="E19" s="56">
        <f>ايرادات!E19-نفقات!E19-'جملة التعويضات'!E19</f>
        <v>9179751</v>
      </c>
      <c r="F19" s="10">
        <f t="shared" si="0"/>
        <v>9310058</v>
      </c>
      <c r="G19" s="6" t="s">
        <v>42</v>
      </c>
    </row>
    <row r="20" spans="1:7" ht="14.45" customHeight="1">
      <c r="A20" s="46">
        <v>25</v>
      </c>
      <c r="B20" s="31" t="s">
        <v>15</v>
      </c>
      <c r="C20" s="56">
        <f>ايرادات!C20-نفقات!C20-'جملة التعويضات'!C20</f>
        <v>1301622</v>
      </c>
      <c r="D20" s="56">
        <f>ايرادات!D20-نفقات!D20-'جملة التعويضات'!D20</f>
        <v>1373072</v>
      </c>
      <c r="E20" s="56">
        <f>ايرادات!E20-نفقات!E20-'جملة التعويضات'!E20</f>
        <v>9782686</v>
      </c>
      <c r="F20" s="10">
        <f t="shared" si="0"/>
        <v>12457380</v>
      </c>
      <c r="G20" s="6" t="s">
        <v>57</v>
      </c>
    </row>
    <row r="21" spans="1:7" ht="14.45" customHeight="1">
      <c r="A21" s="46">
        <v>26</v>
      </c>
      <c r="B21" s="41" t="s">
        <v>16</v>
      </c>
      <c r="C21" s="56">
        <f>ايرادات!C21-نفقات!C21-'جملة التعويضات'!C21</f>
        <v>3090</v>
      </c>
      <c r="D21" s="56">
        <f>ايرادات!D21-نفقات!D21-'جملة التعويضات'!D21</f>
        <v>29126</v>
      </c>
      <c r="E21" s="56">
        <f>ايرادات!E21-نفقات!E21-'جملة التعويضات'!E21</f>
        <v>240914</v>
      </c>
      <c r="F21" s="10">
        <f t="shared" si="0"/>
        <v>273130</v>
      </c>
      <c r="G21" s="6" t="s">
        <v>43</v>
      </c>
    </row>
    <row r="22" spans="1:7" ht="14.45" customHeight="1">
      <c r="A22" s="46">
        <v>27</v>
      </c>
      <c r="B22" s="42" t="s">
        <v>17</v>
      </c>
      <c r="C22" s="56">
        <f>ايرادات!C22-نفقات!C22-'جملة التعويضات'!C22</f>
        <v>33488</v>
      </c>
      <c r="D22" s="56">
        <f>ايرادات!D22-نفقات!D22-'جملة التعويضات'!D22</f>
        <v>56247</v>
      </c>
      <c r="E22" s="56">
        <f>ايرادات!E22-نفقات!E22-'جملة التعويضات'!E22</f>
        <v>9818595</v>
      </c>
      <c r="F22" s="10">
        <f t="shared" si="0"/>
        <v>9908330</v>
      </c>
      <c r="G22" s="6" t="s">
        <v>44</v>
      </c>
    </row>
    <row r="23" spans="1:7" ht="14.45" customHeight="1">
      <c r="A23" s="46">
        <v>28</v>
      </c>
      <c r="B23" s="43" t="s">
        <v>18</v>
      </c>
      <c r="C23" s="56">
        <f>ايرادات!C23-نفقات!C23-'جملة التعويضات'!C23</f>
        <v>38427</v>
      </c>
      <c r="D23" s="56">
        <f>ايرادات!D23-نفقات!D23-'جملة التعويضات'!D23</f>
        <v>397553</v>
      </c>
      <c r="E23" s="56">
        <f>ايرادات!E23-نفقات!E23-'جملة التعويضات'!E23</f>
        <v>4875450</v>
      </c>
      <c r="F23" s="10">
        <f t="shared" si="0"/>
        <v>5311430</v>
      </c>
      <c r="G23" s="6" t="s">
        <v>45</v>
      </c>
    </row>
    <row r="24" spans="1:7" ht="14.45" customHeight="1">
      <c r="A24" s="46">
        <v>29</v>
      </c>
      <c r="B24" s="44" t="s">
        <v>58</v>
      </c>
      <c r="C24" s="56">
        <f>ايرادات!C24-نفقات!C24-'جملة التعويضات'!C24</f>
        <v>19063</v>
      </c>
      <c r="D24" s="56">
        <f>ايرادات!D24-نفقات!D24-'جملة التعويضات'!D24</f>
        <v>526226</v>
      </c>
      <c r="E24" s="56">
        <f>ايرادات!E24-نفقات!E24-'جملة التعويضات'!E24</f>
        <v>1723871</v>
      </c>
      <c r="F24" s="10">
        <f t="shared" si="0"/>
        <v>2269160</v>
      </c>
      <c r="G24" s="6" t="s">
        <v>46</v>
      </c>
    </row>
    <row r="25" spans="1:7" ht="14.45" customHeight="1">
      <c r="A25" s="46">
        <v>30</v>
      </c>
      <c r="B25" s="31" t="s">
        <v>19</v>
      </c>
      <c r="C25" s="56">
        <f>ايرادات!C25-نفقات!C25-'جملة التعويضات'!C25</f>
        <v>5075</v>
      </c>
      <c r="D25" s="56">
        <f>ايرادات!D25-نفقات!D25-'جملة التعويضات'!D25</f>
        <v>2822</v>
      </c>
      <c r="E25" s="56">
        <f>ايرادات!E25-نفقات!E25-'جملة التعويضات'!E25</f>
        <v>799128</v>
      </c>
      <c r="F25" s="10">
        <f t="shared" si="0"/>
        <v>807025</v>
      </c>
      <c r="G25" s="6" t="s">
        <v>47</v>
      </c>
    </row>
    <row r="26" spans="1:7" ht="14.45" customHeight="1">
      <c r="A26" s="46">
        <v>31</v>
      </c>
      <c r="B26" s="31" t="s">
        <v>20</v>
      </c>
      <c r="C26" s="56">
        <f>ايرادات!C26-نفقات!C26-'جملة التعويضات'!C26</f>
        <v>676964</v>
      </c>
      <c r="D26" s="56">
        <f>ايرادات!D26-نفقات!D26-'جملة التعويضات'!D26</f>
        <v>1040196</v>
      </c>
      <c r="E26" s="56">
        <f>ايرادات!E26-نفقات!E26-'جملة التعويضات'!E26</f>
        <v>2687340</v>
      </c>
      <c r="F26" s="10">
        <f t="shared" si="0"/>
        <v>4404500</v>
      </c>
      <c r="G26" s="6" t="s">
        <v>48</v>
      </c>
    </row>
    <row r="27" spans="1:7" ht="14.45" customHeight="1">
      <c r="A27" s="46">
        <v>32</v>
      </c>
      <c r="B27" s="45" t="s">
        <v>21</v>
      </c>
      <c r="C27" s="56">
        <f>ايرادات!C27-نفقات!C27-'جملة التعويضات'!C27</f>
        <v>54931</v>
      </c>
      <c r="D27" s="56">
        <f>ايرادات!D27-نفقات!D27-'جملة التعويضات'!D27</f>
        <v>53331</v>
      </c>
      <c r="E27" s="56">
        <f>ايرادات!E27-نفقات!E27-'جملة التعويضات'!E27</f>
        <v>336649</v>
      </c>
      <c r="F27" s="10">
        <f t="shared" si="0"/>
        <v>444911</v>
      </c>
      <c r="G27" s="6" t="s">
        <v>49</v>
      </c>
    </row>
    <row r="28" spans="1:7" ht="14.45" customHeight="1">
      <c r="A28" s="46">
        <v>33</v>
      </c>
      <c r="B28" s="31" t="s">
        <v>22</v>
      </c>
      <c r="C28" s="56">
        <f>ايرادات!C28-نفقات!C28-'جملة التعويضات'!C28</f>
        <v>1019995</v>
      </c>
      <c r="D28" s="56">
        <f>ايرادات!D28-نفقات!D28-'جملة التعويضات'!D28</f>
        <v>224025</v>
      </c>
      <c r="E28" s="56">
        <f>ايرادات!E28-نفقات!E28-'جملة التعويضات'!E28</f>
        <v>906832</v>
      </c>
      <c r="F28" s="10">
        <f t="shared" si="0"/>
        <v>2150852</v>
      </c>
      <c r="G28" s="6" t="s">
        <v>50</v>
      </c>
    </row>
    <row r="29" spans="1:7" ht="20.100000000000001" customHeight="1">
      <c r="A29" s="88" t="s">
        <v>25</v>
      </c>
      <c r="B29" s="88"/>
      <c r="C29" s="24">
        <f>SUM(C5:C28)</f>
        <v>10154637</v>
      </c>
      <c r="D29" s="24">
        <f>SUM(D5:D28)</f>
        <v>12004384</v>
      </c>
      <c r="E29" s="8">
        <f>SUM(E5:E28)</f>
        <v>233815339</v>
      </c>
      <c r="F29" s="18">
        <f t="shared" ref="F29" si="1">SUM(C29:E29)</f>
        <v>255974360</v>
      </c>
      <c r="G29" s="79" t="s">
        <v>28</v>
      </c>
    </row>
    <row r="31" spans="1:7" ht="15" customHeight="1">
      <c r="A31" s="72" t="s">
        <v>113</v>
      </c>
      <c r="B31" s="71" t="s">
        <v>110</v>
      </c>
      <c r="C31" s="71"/>
    </row>
    <row r="32" spans="1:7" ht="15" customHeight="1">
      <c r="A32" s="72" t="s">
        <v>113</v>
      </c>
      <c r="B32" s="71" t="s">
        <v>111</v>
      </c>
      <c r="C32" s="71"/>
    </row>
    <row r="33" spans="1:3" ht="15" customHeight="1">
      <c r="A33" s="72" t="s">
        <v>113</v>
      </c>
      <c r="B33" s="71" t="s">
        <v>112</v>
      </c>
      <c r="C33" s="71"/>
    </row>
  </sheetData>
  <mergeCells count="6">
    <mergeCell ref="A29:B29"/>
    <mergeCell ref="A1:B1"/>
    <mergeCell ref="A2:C2"/>
    <mergeCell ref="F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9"/>
  <sheetViews>
    <sheetView rightToLeft="1" tabSelected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3.28515625" customWidth="1"/>
    <col min="6" max="6" width="55.7109375" customWidth="1"/>
  </cols>
  <sheetData>
    <row r="1" spans="1:6">
      <c r="A1" s="85" t="s">
        <v>139</v>
      </c>
      <c r="B1" s="85"/>
      <c r="C1" s="47"/>
      <c r="D1" s="47"/>
      <c r="E1" s="47"/>
      <c r="F1" s="47" t="s">
        <v>138</v>
      </c>
    </row>
    <row r="2" spans="1:6" ht="24.95" customHeight="1">
      <c r="A2" s="99" t="s">
        <v>135</v>
      </c>
      <c r="B2" s="99"/>
      <c r="C2" s="102" t="s">
        <v>107</v>
      </c>
      <c r="D2" s="103"/>
      <c r="E2" s="103"/>
      <c r="F2" s="75" t="s">
        <v>122</v>
      </c>
    </row>
    <row r="3" spans="1:6" ht="20.100000000000001" customHeight="1">
      <c r="A3" s="86" t="s">
        <v>24</v>
      </c>
      <c r="B3" s="86"/>
      <c r="C3" s="74" t="s">
        <v>116</v>
      </c>
      <c r="D3" s="74" t="s">
        <v>117</v>
      </c>
      <c r="E3" s="74" t="s">
        <v>118</v>
      </c>
      <c r="F3" s="87" t="s">
        <v>29</v>
      </c>
    </row>
    <row r="4" spans="1:6" ht="20.100000000000001" customHeight="1">
      <c r="A4" s="86"/>
      <c r="B4" s="86"/>
      <c r="C4" s="5" t="s">
        <v>119</v>
      </c>
      <c r="D4" s="5" t="s">
        <v>120</v>
      </c>
      <c r="E4" s="9" t="s">
        <v>121</v>
      </c>
      <c r="F4" s="87"/>
    </row>
    <row r="5" spans="1:6" ht="14.45" customHeight="1">
      <c r="A5" s="46">
        <v>10</v>
      </c>
      <c r="B5" s="31" t="s">
        <v>1</v>
      </c>
      <c r="C5" s="80">
        <v>5073983</v>
      </c>
      <c r="D5" s="81">
        <v>714015</v>
      </c>
      <c r="E5" s="78">
        <f t="shared" ref="E5:E28" si="0">C5-D5</f>
        <v>4359968</v>
      </c>
      <c r="F5" s="6" t="s">
        <v>30</v>
      </c>
    </row>
    <row r="6" spans="1:6" ht="14.45" customHeight="1">
      <c r="A6" s="46">
        <v>11</v>
      </c>
      <c r="B6" s="32" t="s">
        <v>2</v>
      </c>
      <c r="C6" s="80">
        <v>1111560</v>
      </c>
      <c r="D6" s="81">
        <v>130045</v>
      </c>
      <c r="E6" s="78">
        <f t="shared" si="0"/>
        <v>981515</v>
      </c>
      <c r="F6" s="6" t="s">
        <v>31</v>
      </c>
    </row>
    <row r="7" spans="1:6" ht="14.45" customHeight="1">
      <c r="A7" s="46">
        <v>12</v>
      </c>
      <c r="B7" s="33" t="s">
        <v>3</v>
      </c>
      <c r="C7" s="80">
        <v>2367</v>
      </c>
      <c r="D7" s="81">
        <v>472</v>
      </c>
      <c r="E7" s="78">
        <f t="shared" si="0"/>
        <v>1895</v>
      </c>
      <c r="F7" s="6" t="s">
        <v>32</v>
      </c>
    </row>
    <row r="8" spans="1:6" ht="14.45" customHeight="1">
      <c r="A8" s="46">
        <v>13</v>
      </c>
      <c r="B8" s="31" t="s">
        <v>4</v>
      </c>
      <c r="C8" s="80">
        <v>836784</v>
      </c>
      <c r="D8" s="81">
        <v>42726</v>
      </c>
      <c r="E8" s="78">
        <f t="shared" si="0"/>
        <v>794058</v>
      </c>
      <c r="F8" s="6" t="s">
        <v>33</v>
      </c>
    </row>
    <row r="9" spans="1:6" ht="14.45" customHeight="1">
      <c r="A9" s="46">
        <v>14</v>
      </c>
      <c r="B9" s="31" t="s">
        <v>5</v>
      </c>
      <c r="C9" s="80">
        <v>737844</v>
      </c>
      <c r="D9" s="81">
        <v>88471</v>
      </c>
      <c r="E9" s="78">
        <f t="shared" si="0"/>
        <v>649373</v>
      </c>
      <c r="F9" s="6" t="s">
        <v>34</v>
      </c>
    </row>
    <row r="10" spans="1:6" ht="14.45" customHeight="1">
      <c r="A10" s="46">
        <v>15</v>
      </c>
      <c r="B10" s="34" t="s">
        <v>6</v>
      </c>
      <c r="C10" s="80">
        <v>117196</v>
      </c>
      <c r="D10" s="81">
        <v>21</v>
      </c>
      <c r="E10" s="78">
        <f t="shared" si="0"/>
        <v>117175</v>
      </c>
      <c r="F10" s="6" t="s">
        <v>35</v>
      </c>
    </row>
    <row r="11" spans="1:6" ht="14.45" customHeight="1">
      <c r="A11" s="46">
        <v>16</v>
      </c>
      <c r="B11" s="31" t="s">
        <v>7</v>
      </c>
      <c r="C11" s="80">
        <v>631735</v>
      </c>
      <c r="D11" s="81">
        <v>43169</v>
      </c>
      <c r="E11" s="78">
        <f t="shared" si="0"/>
        <v>588566</v>
      </c>
      <c r="F11" s="6" t="s">
        <v>54</v>
      </c>
    </row>
    <row r="12" spans="1:6" ht="14.45" customHeight="1">
      <c r="A12" s="46">
        <v>17</v>
      </c>
      <c r="B12" s="35" t="s">
        <v>8</v>
      </c>
      <c r="C12" s="80">
        <v>778194</v>
      </c>
      <c r="D12" s="81">
        <v>90982</v>
      </c>
      <c r="E12" s="78">
        <f t="shared" si="0"/>
        <v>687212</v>
      </c>
      <c r="F12" s="6" t="s">
        <v>36</v>
      </c>
    </row>
    <row r="13" spans="1:6" ht="14.45" customHeight="1">
      <c r="A13" s="46">
        <v>18</v>
      </c>
      <c r="B13" s="36" t="s">
        <v>9</v>
      </c>
      <c r="C13" s="80">
        <v>597325</v>
      </c>
      <c r="D13" s="81">
        <v>65671</v>
      </c>
      <c r="E13" s="78">
        <f t="shared" si="0"/>
        <v>531654</v>
      </c>
      <c r="F13" s="6" t="s">
        <v>37</v>
      </c>
    </row>
    <row r="14" spans="1:6" ht="14.45" customHeight="1">
      <c r="A14" s="46">
        <v>19</v>
      </c>
      <c r="B14" s="37" t="s">
        <v>55</v>
      </c>
      <c r="C14" s="80">
        <v>5973465</v>
      </c>
      <c r="D14" s="81">
        <v>155261</v>
      </c>
      <c r="E14" s="78">
        <f t="shared" si="0"/>
        <v>5818204</v>
      </c>
      <c r="F14" s="6" t="s">
        <v>38</v>
      </c>
    </row>
    <row r="15" spans="1:6" ht="14.45" customHeight="1">
      <c r="A15" s="46">
        <v>20</v>
      </c>
      <c r="B15" s="31" t="s">
        <v>10</v>
      </c>
      <c r="C15" s="80">
        <v>37825938</v>
      </c>
      <c r="D15" s="81">
        <v>1891060</v>
      </c>
      <c r="E15" s="78">
        <f t="shared" si="0"/>
        <v>35934878</v>
      </c>
      <c r="F15" s="6" t="s">
        <v>39</v>
      </c>
    </row>
    <row r="16" spans="1:6" ht="14.45" customHeight="1">
      <c r="A16" s="46">
        <v>21</v>
      </c>
      <c r="B16" s="38" t="s">
        <v>11</v>
      </c>
      <c r="C16" s="80">
        <v>248454</v>
      </c>
      <c r="D16" s="81">
        <v>830</v>
      </c>
      <c r="E16" s="78">
        <f t="shared" si="0"/>
        <v>247624</v>
      </c>
      <c r="F16" s="6" t="s">
        <v>56</v>
      </c>
    </row>
    <row r="17" spans="1:6" ht="14.45" customHeight="1">
      <c r="A17" s="46">
        <v>22</v>
      </c>
      <c r="B17" s="39" t="s">
        <v>12</v>
      </c>
      <c r="C17" s="80">
        <v>439957</v>
      </c>
      <c r="D17" s="81">
        <v>39156</v>
      </c>
      <c r="E17" s="78">
        <f t="shared" si="0"/>
        <v>400801</v>
      </c>
      <c r="F17" s="6" t="s">
        <v>40</v>
      </c>
    </row>
    <row r="18" spans="1:6" ht="14.45" customHeight="1">
      <c r="A18" s="46">
        <v>23</v>
      </c>
      <c r="B18" s="31" t="s">
        <v>13</v>
      </c>
      <c r="C18" s="80">
        <v>13682100</v>
      </c>
      <c r="D18" s="81">
        <v>1508331</v>
      </c>
      <c r="E18" s="78">
        <f t="shared" si="0"/>
        <v>12173769</v>
      </c>
      <c r="F18" s="6" t="s">
        <v>41</v>
      </c>
    </row>
    <row r="19" spans="1:6" ht="14.45" customHeight="1">
      <c r="A19" s="46">
        <v>24</v>
      </c>
      <c r="B19" s="40" t="s">
        <v>14</v>
      </c>
      <c r="C19" s="80">
        <v>444097</v>
      </c>
      <c r="D19" s="81">
        <v>93553</v>
      </c>
      <c r="E19" s="78">
        <f t="shared" si="0"/>
        <v>350544</v>
      </c>
      <c r="F19" s="6" t="s">
        <v>42</v>
      </c>
    </row>
    <row r="20" spans="1:6" ht="14.45" customHeight="1">
      <c r="A20" s="46">
        <v>25</v>
      </c>
      <c r="B20" s="31" t="s">
        <v>15</v>
      </c>
      <c r="C20" s="80">
        <v>914749</v>
      </c>
      <c r="D20" s="81">
        <v>153756</v>
      </c>
      <c r="E20" s="78">
        <f t="shared" si="0"/>
        <v>760993</v>
      </c>
      <c r="F20" s="6" t="s">
        <v>57</v>
      </c>
    </row>
    <row r="21" spans="1:6" ht="14.45" customHeight="1">
      <c r="A21" s="46">
        <v>26</v>
      </c>
      <c r="B21" s="41" t="s">
        <v>16</v>
      </c>
      <c r="C21" s="80">
        <v>142308</v>
      </c>
      <c r="D21" s="81">
        <v>18</v>
      </c>
      <c r="E21" s="78">
        <f t="shared" si="0"/>
        <v>142290</v>
      </c>
      <c r="F21" s="6" t="s">
        <v>43</v>
      </c>
    </row>
    <row r="22" spans="1:6" ht="14.45" customHeight="1">
      <c r="A22" s="46">
        <v>27</v>
      </c>
      <c r="B22" s="42" t="s">
        <v>17</v>
      </c>
      <c r="C22" s="80">
        <v>802571</v>
      </c>
      <c r="D22" s="81">
        <v>243176</v>
      </c>
      <c r="E22" s="78">
        <f t="shared" si="0"/>
        <v>559395</v>
      </c>
      <c r="F22" s="6" t="s">
        <v>44</v>
      </c>
    </row>
    <row r="23" spans="1:6" ht="14.45" customHeight="1">
      <c r="A23" s="46">
        <v>28</v>
      </c>
      <c r="B23" s="43" t="s">
        <v>18</v>
      </c>
      <c r="C23" s="80">
        <v>484281</v>
      </c>
      <c r="D23" s="81">
        <v>29758</v>
      </c>
      <c r="E23" s="78">
        <f t="shared" si="0"/>
        <v>454523</v>
      </c>
      <c r="F23" s="6" t="s">
        <v>45</v>
      </c>
    </row>
    <row r="24" spans="1:6" ht="14.45" customHeight="1">
      <c r="A24" s="46">
        <v>29</v>
      </c>
      <c r="B24" s="44" t="s">
        <v>58</v>
      </c>
      <c r="C24" s="80">
        <v>214935</v>
      </c>
      <c r="D24" s="81">
        <v>4576</v>
      </c>
      <c r="E24" s="78">
        <f t="shared" si="0"/>
        <v>210359</v>
      </c>
      <c r="F24" s="6" t="s">
        <v>46</v>
      </c>
    </row>
    <row r="25" spans="1:6" ht="14.45" customHeight="1">
      <c r="A25" s="46">
        <v>30</v>
      </c>
      <c r="B25" s="31" t="s">
        <v>19</v>
      </c>
      <c r="C25" s="80">
        <v>311446</v>
      </c>
      <c r="D25" s="81">
        <v>101</v>
      </c>
      <c r="E25" s="78">
        <f t="shared" si="0"/>
        <v>311345</v>
      </c>
      <c r="F25" s="6" t="s">
        <v>47</v>
      </c>
    </row>
    <row r="26" spans="1:6" ht="14.45" customHeight="1">
      <c r="A26" s="46">
        <v>31</v>
      </c>
      <c r="B26" s="31" t="s">
        <v>20</v>
      </c>
      <c r="C26" s="80">
        <v>1503109</v>
      </c>
      <c r="D26" s="81">
        <v>226883</v>
      </c>
      <c r="E26" s="78">
        <f t="shared" si="0"/>
        <v>1276226</v>
      </c>
      <c r="F26" s="6" t="s">
        <v>48</v>
      </c>
    </row>
    <row r="27" spans="1:6" ht="14.45" customHeight="1">
      <c r="A27" s="46">
        <v>32</v>
      </c>
      <c r="B27" s="45" t="s">
        <v>21</v>
      </c>
      <c r="C27" s="80">
        <v>239857</v>
      </c>
      <c r="D27" s="81">
        <v>7785</v>
      </c>
      <c r="E27" s="78">
        <f t="shared" si="0"/>
        <v>232072</v>
      </c>
      <c r="F27" s="6" t="s">
        <v>49</v>
      </c>
    </row>
    <row r="28" spans="1:6" ht="14.45" customHeight="1">
      <c r="A28" s="46">
        <v>33</v>
      </c>
      <c r="B28" s="31" t="s">
        <v>22</v>
      </c>
      <c r="C28" s="80">
        <v>4889351</v>
      </c>
      <c r="D28" s="81">
        <v>1785110</v>
      </c>
      <c r="E28" s="78">
        <f t="shared" si="0"/>
        <v>3104241</v>
      </c>
      <c r="F28" s="6" t="s">
        <v>50</v>
      </c>
    </row>
    <row r="29" spans="1:6" ht="20.100000000000001" customHeight="1">
      <c r="A29" s="88" t="s">
        <v>25</v>
      </c>
      <c r="B29" s="88"/>
      <c r="C29" s="82">
        <f>SUM(C5:C28)</f>
        <v>78003606</v>
      </c>
      <c r="D29" s="82">
        <f>SUM(D5:D28)</f>
        <v>7314926</v>
      </c>
      <c r="E29" s="82">
        <f>SUM(E5:E28)</f>
        <v>70688680</v>
      </c>
      <c r="F29" s="73" t="s">
        <v>28</v>
      </c>
    </row>
    <row r="31" spans="1:6" ht="15" customHeight="1">
      <c r="A31" s="72" t="s">
        <v>113</v>
      </c>
      <c r="B31" s="71" t="s">
        <v>110</v>
      </c>
      <c r="C31" s="71"/>
      <c r="D31" s="71"/>
    </row>
    <row r="32" spans="1:6" ht="15" customHeight="1">
      <c r="A32" s="72" t="s">
        <v>113</v>
      </c>
      <c r="B32" s="71" t="s">
        <v>111</v>
      </c>
      <c r="C32" s="71"/>
      <c r="D32" s="71"/>
      <c r="E32" s="23"/>
    </row>
    <row r="33" spans="1:5" ht="15" customHeight="1">
      <c r="A33" s="72" t="s">
        <v>113</v>
      </c>
      <c r="B33" s="71" t="s">
        <v>112</v>
      </c>
      <c r="C33" s="71"/>
      <c r="D33" s="71"/>
      <c r="E33" s="23"/>
    </row>
    <row r="34" spans="1:5">
      <c r="C34" s="23"/>
      <c r="D34" s="23"/>
      <c r="E34" s="23"/>
    </row>
    <row r="35" spans="1:5">
      <c r="C35" s="23"/>
      <c r="D35" s="23"/>
      <c r="E35" s="23"/>
    </row>
    <row r="36" spans="1:5">
      <c r="C36" s="23"/>
      <c r="D36" s="23"/>
      <c r="E36" s="23"/>
    </row>
    <row r="37" spans="1:5">
      <c r="C37" s="23"/>
      <c r="D37" s="23"/>
      <c r="E37" s="23"/>
    </row>
    <row r="38" spans="1:5">
      <c r="C38" s="23"/>
      <c r="D38" s="23"/>
      <c r="E38" s="23"/>
    </row>
    <row r="39" spans="1:5">
      <c r="C39" s="23"/>
      <c r="D39" s="23"/>
      <c r="E39" s="23"/>
    </row>
  </sheetData>
  <mergeCells count="6">
    <mergeCell ref="A29:B29"/>
    <mergeCell ref="A1:B1"/>
    <mergeCell ref="A2:B2"/>
    <mergeCell ref="C2:E2"/>
    <mergeCell ref="A3:B4"/>
    <mergeCell ref="F3:F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1.7109375" customWidth="1"/>
    <col min="6" max="6" width="13.28515625" bestFit="1" customWidth="1"/>
    <col min="7" max="7" width="55.7109375" customWidth="1"/>
  </cols>
  <sheetData>
    <row r="1" spans="1:7">
      <c r="A1" s="85" t="s">
        <v>75</v>
      </c>
      <c r="B1" s="85"/>
      <c r="C1" s="47"/>
      <c r="D1" s="47"/>
      <c r="E1" s="47"/>
      <c r="F1" s="47"/>
      <c r="G1" s="47" t="s">
        <v>76</v>
      </c>
    </row>
    <row r="2" spans="1:7" ht="24.95" customHeight="1">
      <c r="A2" s="90" t="s">
        <v>123</v>
      </c>
      <c r="B2" s="90"/>
      <c r="C2" s="90"/>
      <c r="D2" s="90"/>
      <c r="E2" s="91" t="s">
        <v>97</v>
      </c>
      <c r="F2" s="91"/>
      <c r="G2" s="91"/>
    </row>
    <row r="3" spans="1:7" ht="20.100000000000001" customHeight="1">
      <c r="A3" s="86" t="s">
        <v>24</v>
      </c>
      <c r="B3" s="86"/>
      <c r="C3" s="12" t="s">
        <v>63</v>
      </c>
      <c r="D3" s="12" t="s">
        <v>64</v>
      </c>
      <c r="E3" s="12" t="s">
        <v>65</v>
      </c>
      <c r="F3" s="12" t="s">
        <v>25</v>
      </c>
      <c r="G3" s="87" t="s">
        <v>29</v>
      </c>
    </row>
    <row r="4" spans="1:7" ht="20.100000000000001" customHeight="1">
      <c r="A4" s="86"/>
      <c r="B4" s="86"/>
      <c r="C4" s="1" t="s">
        <v>0</v>
      </c>
      <c r="D4" s="2" t="s">
        <v>26</v>
      </c>
      <c r="E4" s="3" t="s">
        <v>27</v>
      </c>
      <c r="F4" s="4" t="s">
        <v>28</v>
      </c>
      <c r="G4" s="87"/>
    </row>
    <row r="5" spans="1:7" ht="14.45" customHeight="1">
      <c r="A5" s="46">
        <v>10</v>
      </c>
      <c r="B5" s="31" t="s">
        <v>1</v>
      </c>
      <c r="C5" s="57">
        <v>2063</v>
      </c>
      <c r="D5" s="57">
        <v>1794</v>
      </c>
      <c r="E5" s="58">
        <v>17590</v>
      </c>
      <c r="F5" s="27">
        <f t="shared" ref="F5:F24" si="0">SUM(C5:E5)</f>
        <v>21447</v>
      </c>
      <c r="G5" s="6" t="s">
        <v>30</v>
      </c>
    </row>
    <row r="6" spans="1:7" ht="14.45" customHeight="1">
      <c r="A6" s="46">
        <v>11</v>
      </c>
      <c r="B6" s="32" t="s">
        <v>2</v>
      </c>
      <c r="C6" s="57">
        <v>132</v>
      </c>
      <c r="D6" s="57">
        <v>367</v>
      </c>
      <c r="E6" s="58">
        <v>5280</v>
      </c>
      <c r="F6" s="27">
        <f t="shared" si="0"/>
        <v>5779</v>
      </c>
      <c r="G6" s="6" t="s">
        <v>31</v>
      </c>
    </row>
    <row r="7" spans="1:7" ht="14.45" customHeight="1">
      <c r="A7" s="46">
        <v>12</v>
      </c>
      <c r="B7" s="33" t="s">
        <v>3</v>
      </c>
      <c r="C7" s="57">
        <v>10</v>
      </c>
      <c r="D7" s="57">
        <v>5</v>
      </c>
      <c r="E7" s="58">
        <v>5</v>
      </c>
      <c r="F7" s="27">
        <f t="shared" si="0"/>
        <v>20</v>
      </c>
      <c r="G7" s="6" t="s">
        <v>32</v>
      </c>
    </row>
    <row r="8" spans="1:7" ht="14.45" customHeight="1">
      <c r="A8" s="46">
        <v>13</v>
      </c>
      <c r="B8" s="31" t="s">
        <v>4</v>
      </c>
      <c r="C8" s="57">
        <v>581</v>
      </c>
      <c r="D8" s="57">
        <v>300</v>
      </c>
      <c r="E8" s="58">
        <v>1891</v>
      </c>
      <c r="F8" s="27">
        <f t="shared" si="0"/>
        <v>2772</v>
      </c>
      <c r="G8" s="6" t="s">
        <v>33</v>
      </c>
    </row>
    <row r="9" spans="1:7" ht="14.45" customHeight="1">
      <c r="A9" s="46">
        <v>14</v>
      </c>
      <c r="B9" s="31" t="s">
        <v>5</v>
      </c>
      <c r="C9" s="57">
        <v>7619</v>
      </c>
      <c r="D9" s="57">
        <v>3097</v>
      </c>
      <c r="E9" s="58">
        <v>1190</v>
      </c>
      <c r="F9" s="27">
        <f t="shared" si="0"/>
        <v>11906</v>
      </c>
      <c r="G9" s="6" t="s">
        <v>34</v>
      </c>
    </row>
    <row r="10" spans="1:7" ht="14.45" customHeight="1">
      <c r="A10" s="46">
        <v>15</v>
      </c>
      <c r="B10" s="34" t="s">
        <v>6</v>
      </c>
      <c r="C10" s="57">
        <v>15</v>
      </c>
      <c r="D10" s="57">
        <v>48</v>
      </c>
      <c r="E10" s="58">
        <v>142</v>
      </c>
      <c r="F10" s="27">
        <f t="shared" si="0"/>
        <v>205</v>
      </c>
      <c r="G10" s="6" t="s">
        <v>35</v>
      </c>
    </row>
    <row r="11" spans="1:7" ht="14.45" customHeight="1">
      <c r="A11" s="46">
        <v>16</v>
      </c>
      <c r="B11" s="31" t="s">
        <v>7</v>
      </c>
      <c r="C11" s="57">
        <v>729</v>
      </c>
      <c r="D11" s="57">
        <v>1084</v>
      </c>
      <c r="E11" s="58">
        <v>1009</v>
      </c>
      <c r="F11" s="27">
        <f t="shared" si="0"/>
        <v>2822</v>
      </c>
      <c r="G11" s="6" t="s">
        <v>54</v>
      </c>
    </row>
    <row r="12" spans="1:7" ht="14.45" customHeight="1">
      <c r="A12" s="46">
        <v>17</v>
      </c>
      <c r="B12" s="35" t="s">
        <v>8</v>
      </c>
      <c r="C12" s="57">
        <v>51</v>
      </c>
      <c r="D12" s="57">
        <v>267</v>
      </c>
      <c r="E12" s="58">
        <v>3211</v>
      </c>
      <c r="F12" s="27">
        <f t="shared" si="0"/>
        <v>3529</v>
      </c>
      <c r="G12" s="6" t="s">
        <v>36</v>
      </c>
    </row>
    <row r="13" spans="1:7" ht="14.45" customHeight="1">
      <c r="A13" s="46">
        <v>18</v>
      </c>
      <c r="B13" s="36" t="s">
        <v>9</v>
      </c>
      <c r="C13" s="57">
        <v>492</v>
      </c>
      <c r="D13" s="57">
        <v>816</v>
      </c>
      <c r="E13" s="58">
        <v>2594</v>
      </c>
      <c r="F13" s="27">
        <f t="shared" si="0"/>
        <v>3902</v>
      </c>
      <c r="G13" s="6" t="s">
        <v>37</v>
      </c>
    </row>
    <row r="14" spans="1:7" ht="14.45" customHeight="1">
      <c r="A14" s="46">
        <v>19</v>
      </c>
      <c r="B14" s="37" t="s">
        <v>55</v>
      </c>
      <c r="C14" s="57">
        <v>37</v>
      </c>
      <c r="D14" s="57">
        <v>219</v>
      </c>
      <c r="E14" s="58">
        <v>12020</v>
      </c>
      <c r="F14" s="27">
        <f t="shared" si="0"/>
        <v>12276</v>
      </c>
      <c r="G14" s="6" t="s">
        <v>38</v>
      </c>
    </row>
    <row r="15" spans="1:7" ht="14.45" customHeight="1">
      <c r="A15" s="46">
        <v>20</v>
      </c>
      <c r="B15" s="31" t="s">
        <v>10</v>
      </c>
      <c r="C15" s="57">
        <v>174</v>
      </c>
      <c r="D15" s="57">
        <v>823</v>
      </c>
      <c r="E15" s="58">
        <v>42012</v>
      </c>
      <c r="F15" s="27">
        <f t="shared" si="0"/>
        <v>43009</v>
      </c>
      <c r="G15" s="6" t="s">
        <v>39</v>
      </c>
    </row>
    <row r="16" spans="1:7" ht="14.45" customHeight="1">
      <c r="A16" s="46">
        <v>21</v>
      </c>
      <c r="B16" s="38" t="s">
        <v>11</v>
      </c>
      <c r="C16" s="57">
        <v>16</v>
      </c>
      <c r="D16" s="57">
        <v>45</v>
      </c>
      <c r="E16" s="58">
        <v>2398</v>
      </c>
      <c r="F16" s="27">
        <f t="shared" si="0"/>
        <v>2459</v>
      </c>
      <c r="G16" s="6" t="s">
        <v>56</v>
      </c>
    </row>
    <row r="17" spans="1:7" ht="14.45" customHeight="1">
      <c r="A17" s="46">
        <v>22</v>
      </c>
      <c r="B17" s="39" t="s">
        <v>12</v>
      </c>
      <c r="C17" s="57">
        <v>75</v>
      </c>
      <c r="D17" s="57">
        <v>339</v>
      </c>
      <c r="E17" s="58">
        <v>5994</v>
      </c>
      <c r="F17" s="27">
        <f t="shared" si="0"/>
        <v>6408</v>
      </c>
      <c r="G17" s="6" t="s">
        <v>40</v>
      </c>
    </row>
    <row r="18" spans="1:7" ht="14.45" customHeight="1">
      <c r="A18" s="46">
        <v>23</v>
      </c>
      <c r="B18" s="31" t="s">
        <v>13</v>
      </c>
      <c r="C18" s="57">
        <v>453</v>
      </c>
      <c r="D18" s="57">
        <v>2457</v>
      </c>
      <c r="E18" s="58">
        <v>23215</v>
      </c>
      <c r="F18" s="27">
        <f t="shared" si="0"/>
        <v>26125</v>
      </c>
      <c r="G18" s="6" t="s">
        <v>41</v>
      </c>
    </row>
    <row r="19" spans="1:7" ht="14.45" customHeight="1">
      <c r="A19" s="46">
        <v>24</v>
      </c>
      <c r="B19" s="40" t="s">
        <v>14</v>
      </c>
      <c r="C19" s="57">
        <v>52</v>
      </c>
      <c r="D19" s="57">
        <v>305</v>
      </c>
      <c r="E19" s="58">
        <v>15296</v>
      </c>
      <c r="F19" s="27">
        <f t="shared" si="0"/>
        <v>15653</v>
      </c>
      <c r="G19" s="6" t="s">
        <v>42</v>
      </c>
    </row>
    <row r="20" spans="1:7" ht="14.45" customHeight="1">
      <c r="A20" s="46">
        <v>25</v>
      </c>
      <c r="B20" s="31" t="s">
        <v>15</v>
      </c>
      <c r="C20" s="57">
        <v>3248</v>
      </c>
      <c r="D20" s="57">
        <v>3986</v>
      </c>
      <c r="E20" s="58">
        <v>8884</v>
      </c>
      <c r="F20" s="27">
        <f t="shared" si="0"/>
        <v>16118</v>
      </c>
      <c r="G20" s="6" t="s">
        <v>57</v>
      </c>
    </row>
    <row r="21" spans="1:7" ht="14.45" customHeight="1">
      <c r="A21" s="46">
        <v>26</v>
      </c>
      <c r="B21" s="41" t="s">
        <v>16</v>
      </c>
      <c r="C21" s="57">
        <v>34</v>
      </c>
      <c r="D21" s="57">
        <v>64</v>
      </c>
      <c r="E21" s="58">
        <v>809</v>
      </c>
      <c r="F21" s="27">
        <f t="shared" si="0"/>
        <v>907</v>
      </c>
      <c r="G21" s="6" t="s">
        <v>43</v>
      </c>
    </row>
    <row r="22" spans="1:7" ht="14.45" customHeight="1">
      <c r="A22" s="46">
        <v>27</v>
      </c>
      <c r="B22" s="42" t="s">
        <v>17</v>
      </c>
      <c r="C22" s="57">
        <v>65</v>
      </c>
      <c r="D22" s="57">
        <v>189</v>
      </c>
      <c r="E22" s="58">
        <v>4686</v>
      </c>
      <c r="F22" s="27">
        <f t="shared" si="0"/>
        <v>4940</v>
      </c>
      <c r="G22" s="6" t="s">
        <v>44</v>
      </c>
    </row>
    <row r="23" spans="1:7" ht="14.45" customHeight="1">
      <c r="A23" s="46">
        <v>28</v>
      </c>
      <c r="B23" s="43" t="s">
        <v>18</v>
      </c>
      <c r="C23" s="57">
        <v>49</v>
      </c>
      <c r="D23" s="57">
        <v>212</v>
      </c>
      <c r="E23" s="58">
        <v>4738</v>
      </c>
      <c r="F23" s="27">
        <f t="shared" si="0"/>
        <v>4999</v>
      </c>
      <c r="G23" s="6" t="s">
        <v>45</v>
      </c>
    </row>
    <row r="24" spans="1:7" ht="14.45" customHeight="1">
      <c r="A24" s="46">
        <v>29</v>
      </c>
      <c r="B24" s="44" t="s">
        <v>58</v>
      </c>
      <c r="C24" s="57">
        <v>23</v>
      </c>
      <c r="D24" s="57">
        <v>194</v>
      </c>
      <c r="E24" s="58">
        <v>1091</v>
      </c>
      <c r="F24" s="27">
        <f t="shared" si="0"/>
        <v>1308</v>
      </c>
      <c r="G24" s="6" t="s">
        <v>46</v>
      </c>
    </row>
    <row r="25" spans="1:7" ht="14.45" customHeight="1">
      <c r="A25" s="46">
        <v>30</v>
      </c>
      <c r="B25" s="31" t="s">
        <v>19</v>
      </c>
      <c r="C25" s="57">
        <v>8</v>
      </c>
      <c r="D25" s="57">
        <v>24</v>
      </c>
      <c r="E25" s="58">
        <v>870</v>
      </c>
      <c r="F25" s="27">
        <f t="shared" ref="F25:F28" si="1">SUM(C25:E25)</f>
        <v>902</v>
      </c>
      <c r="G25" s="6" t="s">
        <v>47</v>
      </c>
    </row>
    <row r="26" spans="1:7" ht="14.45" customHeight="1">
      <c r="A26" s="46">
        <v>31</v>
      </c>
      <c r="B26" s="31" t="s">
        <v>20</v>
      </c>
      <c r="C26" s="57">
        <v>1865</v>
      </c>
      <c r="D26" s="57">
        <v>1976</v>
      </c>
      <c r="E26" s="58">
        <v>3879</v>
      </c>
      <c r="F26" s="27">
        <f t="shared" si="1"/>
        <v>7720</v>
      </c>
      <c r="G26" s="6" t="s">
        <v>48</v>
      </c>
    </row>
    <row r="27" spans="1:7" ht="14.45" customHeight="1">
      <c r="A27" s="46">
        <v>32</v>
      </c>
      <c r="B27" s="45" t="s">
        <v>21</v>
      </c>
      <c r="C27" s="57">
        <v>155</v>
      </c>
      <c r="D27" s="57">
        <v>140</v>
      </c>
      <c r="E27" s="58">
        <v>1040</v>
      </c>
      <c r="F27" s="27">
        <f t="shared" si="1"/>
        <v>1335</v>
      </c>
      <c r="G27" s="6" t="s">
        <v>49</v>
      </c>
    </row>
    <row r="28" spans="1:7" ht="14.45" customHeight="1">
      <c r="A28" s="46">
        <v>33</v>
      </c>
      <c r="B28" s="31" t="s">
        <v>22</v>
      </c>
      <c r="C28" s="57">
        <v>2264</v>
      </c>
      <c r="D28" s="57">
        <v>1132</v>
      </c>
      <c r="E28" s="58">
        <v>6658</v>
      </c>
      <c r="F28" s="27">
        <f t="shared" si="1"/>
        <v>10054</v>
      </c>
      <c r="G28" s="6" t="s">
        <v>50</v>
      </c>
    </row>
    <row r="29" spans="1:7" ht="20.100000000000001" customHeight="1">
      <c r="A29" s="88" t="s">
        <v>25</v>
      </c>
      <c r="B29" s="88"/>
      <c r="C29" s="26">
        <f>SUM(C5:C28)</f>
        <v>20210</v>
      </c>
      <c r="D29" s="26">
        <f>SUM(D5:D28)</f>
        <v>19883</v>
      </c>
      <c r="E29" s="26">
        <f>SUM(E5:E28)</f>
        <v>166502</v>
      </c>
      <c r="F29" s="26">
        <f>SUM(F5:F28)</f>
        <v>206595</v>
      </c>
      <c r="G29" s="7" t="s">
        <v>28</v>
      </c>
    </row>
    <row r="31" spans="1:7" ht="15" customHeight="1">
      <c r="A31" s="72" t="s">
        <v>113</v>
      </c>
      <c r="B31" s="71" t="s">
        <v>110</v>
      </c>
      <c r="C31" s="71"/>
    </row>
    <row r="32" spans="1:7" ht="15" customHeight="1">
      <c r="A32" s="72" t="s">
        <v>113</v>
      </c>
      <c r="B32" s="71" t="s">
        <v>111</v>
      </c>
      <c r="C32" s="71"/>
    </row>
    <row r="33" spans="1:3" ht="15" customHeight="1">
      <c r="A33" s="72" t="s">
        <v>113</v>
      </c>
      <c r="B33" s="71" t="s">
        <v>112</v>
      </c>
      <c r="C33" s="71"/>
    </row>
  </sheetData>
  <mergeCells count="6">
    <mergeCell ref="A3:B4"/>
    <mergeCell ref="G3:G4"/>
    <mergeCell ref="A1:B1"/>
    <mergeCell ref="A29:B29"/>
    <mergeCell ref="A2:D2"/>
    <mergeCell ref="E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>
      <c r="A1" s="85" t="s">
        <v>77</v>
      </c>
      <c r="B1" s="85"/>
      <c r="C1" s="47"/>
      <c r="D1" s="47"/>
      <c r="E1" s="47"/>
      <c r="F1" s="47"/>
      <c r="G1" s="47" t="s">
        <v>78</v>
      </c>
    </row>
    <row r="2" spans="1:7" ht="24.95" customHeight="1">
      <c r="A2" s="89" t="s">
        <v>125</v>
      </c>
      <c r="B2" s="89"/>
      <c r="C2" s="89"/>
      <c r="D2" s="89"/>
      <c r="E2" s="92" t="s">
        <v>98</v>
      </c>
      <c r="F2" s="92"/>
      <c r="G2" s="92"/>
    </row>
    <row r="3" spans="1:7" ht="20.100000000000001" customHeight="1">
      <c r="A3" s="86" t="s">
        <v>24</v>
      </c>
      <c r="B3" s="86"/>
      <c r="C3" s="12" t="s">
        <v>63</v>
      </c>
      <c r="D3" s="12" t="s">
        <v>64</v>
      </c>
      <c r="E3" s="12" t="s">
        <v>65</v>
      </c>
      <c r="F3" s="12" t="s">
        <v>25</v>
      </c>
      <c r="G3" s="87" t="s">
        <v>29</v>
      </c>
    </row>
    <row r="4" spans="1:7" ht="20.100000000000001" customHeight="1">
      <c r="A4" s="86"/>
      <c r="B4" s="86"/>
      <c r="C4" s="1" t="s">
        <v>0</v>
      </c>
      <c r="D4" s="2" t="s">
        <v>26</v>
      </c>
      <c r="E4" s="3" t="s">
        <v>27</v>
      </c>
      <c r="F4" s="4" t="s">
        <v>28</v>
      </c>
      <c r="G4" s="87"/>
    </row>
    <row r="5" spans="1:7" ht="14.45" customHeight="1">
      <c r="A5" s="46">
        <v>10</v>
      </c>
      <c r="B5" s="31" t="s">
        <v>1</v>
      </c>
      <c r="C5" s="59">
        <v>17833</v>
      </c>
      <c r="D5" s="59">
        <v>11474</v>
      </c>
      <c r="E5" s="55">
        <v>52858</v>
      </c>
      <c r="F5" s="10">
        <f t="shared" ref="F5:F24" si="0">SUM(C5:E5)</f>
        <v>82165</v>
      </c>
      <c r="G5" s="6" t="s">
        <v>30</v>
      </c>
    </row>
    <row r="6" spans="1:7" ht="14.45" customHeight="1">
      <c r="A6" s="46">
        <v>11</v>
      </c>
      <c r="B6" s="32" t="s">
        <v>2</v>
      </c>
      <c r="C6" s="59">
        <v>1078</v>
      </c>
      <c r="D6" s="59">
        <v>1515</v>
      </c>
      <c r="E6" s="55">
        <v>18278</v>
      </c>
      <c r="F6" s="10">
        <f t="shared" si="0"/>
        <v>20871</v>
      </c>
      <c r="G6" s="6" t="s">
        <v>31</v>
      </c>
    </row>
    <row r="7" spans="1:7" ht="14.45" customHeight="1">
      <c r="A7" s="46">
        <v>12</v>
      </c>
      <c r="B7" s="33" t="s">
        <v>3</v>
      </c>
      <c r="C7" s="59">
        <v>95</v>
      </c>
      <c r="D7" s="59">
        <v>52</v>
      </c>
      <c r="E7" s="55">
        <v>38</v>
      </c>
      <c r="F7" s="10">
        <f t="shared" si="0"/>
        <v>185</v>
      </c>
      <c r="G7" s="6" t="s">
        <v>32</v>
      </c>
    </row>
    <row r="8" spans="1:7" ht="14.45" customHeight="1">
      <c r="A8" s="46">
        <v>13</v>
      </c>
      <c r="B8" s="31" t="s">
        <v>4</v>
      </c>
      <c r="C8" s="59">
        <v>4204</v>
      </c>
      <c r="D8" s="59">
        <v>1527</v>
      </c>
      <c r="E8" s="55">
        <v>12111</v>
      </c>
      <c r="F8" s="10">
        <f t="shared" si="0"/>
        <v>17842</v>
      </c>
      <c r="G8" s="6" t="s">
        <v>33</v>
      </c>
    </row>
    <row r="9" spans="1:7" ht="14.45" customHeight="1">
      <c r="A9" s="46">
        <v>14</v>
      </c>
      <c r="B9" s="31" t="s">
        <v>5</v>
      </c>
      <c r="C9" s="59">
        <v>47557</v>
      </c>
      <c r="D9" s="59">
        <v>10492</v>
      </c>
      <c r="E9" s="55">
        <v>6013</v>
      </c>
      <c r="F9" s="10">
        <f t="shared" si="0"/>
        <v>64062</v>
      </c>
      <c r="G9" s="6" t="s">
        <v>34</v>
      </c>
    </row>
    <row r="10" spans="1:7" ht="14.45" customHeight="1">
      <c r="A10" s="46">
        <v>15</v>
      </c>
      <c r="B10" s="34" t="s">
        <v>6</v>
      </c>
      <c r="C10" s="59">
        <v>133</v>
      </c>
      <c r="D10" s="59">
        <v>90</v>
      </c>
      <c r="E10" s="55">
        <v>1620</v>
      </c>
      <c r="F10" s="10">
        <f t="shared" si="0"/>
        <v>1843</v>
      </c>
      <c r="G10" s="6" t="s">
        <v>35</v>
      </c>
    </row>
    <row r="11" spans="1:7" ht="14.45" customHeight="1">
      <c r="A11" s="46">
        <v>16</v>
      </c>
      <c r="B11" s="31" t="s">
        <v>7</v>
      </c>
      <c r="C11" s="59">
        <v>7425</v>
      </c>
      <c r="D11" s="59">
        <v>10494</v>
      </c>
      <c r="E11" s="55">
        <v>5699</v>
      </c>
      <c r="F11" s="10">
        <f t="shared" si="0"/>
        <v>23618</v>
      </c>
      <c r="G11" s="6" t="s">
        <v>54</v>
      </c>
    </row>
    <row r="12" spans="1:7" ht="14.45" customHeight="1">
      <c r="A12" s="46">
        <v>17</v>
      </c>
      <c r="B12" s="35" t="s">
        <v>8</v>
      </c>
      <c r="C12" s="59">
        <v>162</v>
      </c>
      <c r="D12" s="59">
        <v>926</v>
      </c>
      <c r="E12" s="55">
        <v>10984</v>
      </c>
      <c r="F12" s="10">
        <f t="shared" si="0"/>
        <v>12072</v>
      </c>
      <c r="G12" s="6" t="s">
        <v>36</v>
      </c>
    </row>
    <row r="13" spans="1:7" ht="14.45" customHeight="1">
      <c r="A13" s="46">
        <v>18</v>
      </c>
      <c r="B13" s="36" t="s">
        <v>9</v>
      </c>
      <c r="C13" s="59">
        <v>1846</v>
      </c>
      <c r="D13" s="59">
        <v>2586</v>
      </c>
      <c r="E13" s="55">
        <v>8916</v>
      </c>
      <c r="F13" s="10">
        <f t="shared" si="0"/>
        <v>13348</v>
      </c>
      <c r="G13" s="6" t="s">
        <v>37</v>
      </c>
    </row>
    <row r="14" spans="1:7" ht="14.45" customHeight="1">
      <c r="A14" s="46">
        <v>19</v>
      </c>
      <c r="B14" s="37" t="s">
        <v>55</v>
      </c>
      <c r="C14" s="59">
        <v>78</v>
      </c>
      <c r="D14" s="59">
        <v>860</v>
      </c>
      <c r="E14" s="55">
        <v>3209</v>
      </c>
      <c r="F14" s="10">
        <f t="shared" si="0"/>
        <v>4147</v>
      </c>
      <c r="G14" s="6" t="s">
        <v>38</v>
      </c>
    </row>
    <row r="15" spans="1:7" ht="14.45" customHeight="1">
      <c r="A15" s="46">
        <v>20</v>
      </c>
      <c r="B15" s="31" t="s">
        <v>10</v>
      </c>
      <c r="C15" s="59">
        <v>711</v>
      </c>
      <c r="D15" s="59">
        <v>4176</v>
      </c>
      <c r="E15" s="55">
        <v>39882</v>
      </c>
      <c r="F15" s="10">
        <f t="shared" si="0"/>
        <v>44769</v>
      </c>
      <c r="G15" s="6" t="s">
        <v>39</v>
      </c>
    </row>
    <row r="16" spans="1:7" ht="14.45" customHeight="1">
      <c r="A16" s="46">
        <v>21</v>
      </c>
      <c r="B16" s="38" t="s">
        <v>11</v>
      </c>
      <c r="C16" s="59">
        <v>30</v>
      </c>
      <c r="D16" s="59">
        <v>150</v>
      </c>
      <c r="E16" s="55">
        <v>3933</v>
      </c>
      <c r="F16" s="10">
        <f t="shared" si="0"/>
        <v>4113</v>
      </c>
      <c r="G16" s="6" t="s">
        <v>56</v>
      </c>
    </row>
    <row r="17" spans="1:7" ht="14.45" customHeight="1">
      <c r="A17" s="46">
        <v>22</v>
      </c>
      <c r="B17" s="39" t="s">
        <v>12</v>
      </c>
      <c r="C17" s="59">
        <v>531</v>
      </c>
      <c r="D17" s="59">
        <v>2672</v>
      </c>
      <c r="E17" s="55">
        <v>15622</v>
      </c>
      <c r="F17" s="10">
        <f t="shared" si="0"/>
        <v>18825</v>
      </c>
      <c r="G17" s="6" t="s">
        <v>40</v>
      </c>
    </row>
    <row r="18" spans="1:7" ht="14.45" customHeight="1">
      <c r="A18" s="46">
        <v>23</v>
      </c>
      <c r="B18" s="31" t="s">
        <v>13</v>
      </c>
      <c r="C18" s="59">
        <v>4167</v>
      </c>
      <c r="D18" s="59">
        <v>12461</v>
      </c>
      <c r="E18" s="55">
        <v>82206</v>
      </c>
      <c r="F18" s="10">
        <f t="shared" si="0"/>
        <v>98834</v>
      </c>
      <c r="G18" s="6" t="s">
        <v>41</v>
      </c>
    </row>
    <row r="19" spans="1:7" ht="14.45" customHeight="1">
      <c r="A19" s="46">
        <v>24</v>
      </c>
      <c r="B19" s="40" t="s">
        <v>14</v>
      </c>
      <c r="C19" s="59">
        <v>235</v>
      </c>
      <c r="D19" s="59">
        <v>1450</v>
      </c>
      <c r="E19" s="55">
        <v>27146</v>
      </c>
      <c r="F19" s="10">
        <f t="shared" si="0"/>
        <v>28831</v>
      </c>
      <c r="G19" s="6" t="s">
        <v>42</v>
      </c>
    </row>
    <row r="20" spans="1:7" ht="14.45" customHeight="1">
      <c r="A20" s="46">
        <v>25</v>
      </c>
      <c r="B20" s="31" t="s">
        <v>15</v>
      </c>
      <c r="C20" s="59">
        <v>33513</v>
      </c>
      <c r="D20" s="59">
        <v>34577</v>
      </c>
      <c r="E20" s="55">
        <v>42446</v>
      </c>
      <c r="F20" s="10">
        <f t="shared" si="0"/>
        <v>110536</v>
      </c>
      <c r="G20" s="6" t="s">
        <v>57</v>
      </c>
    </row>
    <row r="21" spans="1:7" ht="14.45" customHeight="1">
      <c r="A21" s="46">
        <v>26</v>
      </c>
      <c r="B21" s="41" t="s">
        <v>16</v>
      </c>
      <c r="C21" s="59">
        <v>95</v>
      </c>
      <c r="D21" s="59">
        <v>240</v>
      </c>
      <c r="E21" s="55">
        <v>1308</v>
      </c>
      <c r="F21" s="10">
        <f t="shared" si="0"/>
        <v>1643</v>
      </c>
      <c r="G21" s="6" t="s">
        <v>43</v>
      </c>
    </row>
    <row r="22" spans="1:7" ht="14.45" customHeight="1">
      <c r="A22" s="46">
        <v>27</v>
      </c>
      <c r="B22" s="42" t="s">
        <v>17</v>
      </c>
      <c r="C22" s="59">
        <v>483</v>
      </c>
      <c r="D22" s="59">
        <v>687</v>
      </c>
      <c r="E22" s="55">
        <v>14496</v>
      </c>
      <c r="F22" s="10">
        <f t="shared" si="0"/>
        <v>15666</v>
      </c>
      <c r="G22" s="6" t="s">
        <v>44</v>
      </c>
    </row>
    <row r="23" spans="1:7" ht="14.45" customHeight="1">
      <c r="A23" s="46">
        <v>28</v>
      </c>
      <c r="B23" s="43" t="s">
        <v>18</v>
      </c>
      <c r="C23" s="59">
        <v>221</v>
      </c>
      <c r="D23" s="59">
        <v>1018</v>
      </c>
      <c r="E23" s="55">
        <v>17867</v>
      </c>
      <c r="F23" s="10">
        <f t="shared" si="0"/>
        <v>19106</v>
      </c>
      <c r="G23" s="6" t="s">
        <v>45</v>
      </c>
    </row>
    <row r="24" spans="1:7" ht="14.45" customHeight="1">
      <c r="A24" s="46">
        <v>29</v>
      </c>
      <c r="B24" s="44" t="s">
        <v>58</v>
      </c>
      <c r="C24" s="59">
        <v>204</v>
      </c>
      <c r="D24" s="59">
        <v>1164</v>
      </c>
      <c r="E24" s="55">
        <v>4630</v>
      </c>
      <c r="F24" s="10">
        <f t="shared" si="0"/>
        <v>5998</v>
      </c>
      <c r="G24" s="6" t="s">
        <v>46</v>
      </c>
    </row>
    <row r="25" spans="1:7" ht="14.45" customHeight="1">
      <c r="A25" s="46">
        <v>30</v>
      </c>
      <c r="B25" s="31" t="s">
        <v>19</v>
      </c>
      <c r="C25" s="59">
        <v>36</v>
      </c>
      <c r="D25" s="59">
        <v>69</v>
      </c>
      <c r="E25" s="55">
        <v>1622</v>
      </c>
      <c r="F25" s="10">
        <f t="shared" ref="F25:F28" si="1">SUM(C25:E25)</f>
        <v>1727</v>
      </c>
      <c r="G25" s="6" t="s">
        <v>47</v>
      </c>
    </row>
    <row r="26" spans="1:7" ht="14.45" customHeight="1">
      <c r="A26" s="46">
        <v>31</v>
      </c>
      <c r="B26" s="31" t="s">
        <v>20</v>
      </c>
      <c r="C26" s="59">
        <v>13471</v>
      </c>
      <c r="D26" s="59">
        <v>14659</v>
      </c>
      <c r="E26" s="55">
        <v>17759</v>
      </c>
      <c r="F26" s="10">
        <f t="shared" si="1"/>
        <v>45889</v>
      </c>
      <c r="G26" s="6" t="s">
        <v>48</v>
      </c>
    </row>
    <row r="27" spans="1:7" ht="14.45" customHeight="1">
      <c r="A27" s="46">
        <v>32</v>
      </c>
      <c r="B27" s="45" t="s">
        <v>21</v>
      </c>
      <c r="C27" s="59">
        <v>494</v>
      </c>
      <c r="D27" s="59">
        <v>526</v>
      </c>
      <c r="E27" s="55">
        <v>4707</v>
      </c>
      <c r="F27" s="10">
        <f t="shared" si="1"/>
        <v>5727</v>
      </c>
      <c r="G27" s="6" t="s">
        <v>49</v>
      </c>
    </row>
    <row r="28" spans="1:7" ht="14.45" customHeight="1">
      <c r="A28" s="46">
        <v>33</v>
      </c>
      <c r="B28" s="31" t="s">
        <v>22</v>
      </c>
      <c r="C28" s="59">
        <v>19789</v>
      </c>
      <c r="D28" s="59">
        <v>3962</v>
      </c>
      <c r="E28" s="55">
        <v>25410</v>
      </c>
      <c r="F28" s="10">
        <f t="shared" si="1"/>
        <v>49161</v>
      </c>
      <c r="G28" s="6" t="s">
        <v>50</v>
      </c>
    </row>
    <row r="29" spans="1:7" ht="20.100000000000001" customHeight="1">
      <c r="A29" s="88" t="s">
        <v>25</v>
      </c>
      <c r="B29" s="88"/>
      <c r="C29" s="60">
        <f>SUM(C5:C28)</f>
        <v>154391</v>
      </c>
      <c r="D29" s="60">
        <f>SUM(D5:D28)</f>
        <v>117827</v>
      </c>
      <c r="E29" s="60">
        <f>SUM(E5:E28)</f>
        <v>418760</v>
      </c>
      <c r="F29" s="54">
        <f>SUM(F5:F28)</f>
        <v>690978</v>
      </c>
      <c r="G29" s="7" t="s">
        <v>28</v>
      </c>
    </row>
    <row r="31" spans="1:7" ht="15" customHeight="1">
      <c r="A31" s="72" t="s">
        <v>113</v>
      </c>
      <c r="B31" s="71" t="s">
        <v>110</v>
      </c>
      <c r="C31" s="71"/>
    </row>
    <row r="32" spans="1:7" ht="15" customHeight="1">
      <c r="A32" s="72" t="s">
        <v>113</v>
      </c>
      <c r="B32" s="71" t="s">
        <v>111</v>
      </c>
      <c r="C32" s="71"/>
    </row>
    <row r="33" spans="1:3" ht="15" customHeight="1">
      <c r="A33" s="72" t="s">
        <v>113</v>
      </c>
      <c r="B33" s="71" t="s">
        <v>112</v>
      </c>
      <c r="C33" s="71"/>
    </row>
  </sheetData>
  <mergeCells count="6">
    <mergeCell ref="A29:B29"/>
    <mergeCell ref="A2:D2"/>
    <mergeCell ref="E2:G2"/>
    <mergeCell ref="A3:B4"/>
    <mergeCell ref="G3:G4"/>
    <mergeCell ref="A1:B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>
      <c r="A1" s="85" t="s">
        <v>79</v>
      </c>
      <c r="B1" s="85"/>
      <c r="C1" s="47"/>
      <c r="D1" s="47"/>
      <c r="E1" s="47"/>
      <c r="F1" s="47"/>
      <c r="G1" s="47" t="s">
        <v>80</v>
      </c>
    </row>
    <row r="2" spans="1:7" ht="24.95" customHeight="1">
      <c r="A2" s="89" t="s">
        <v>126</v>
      </c>
      <c r="B2" s="89"/>
      <c r="C2" s="89"/>
      <c r="D2" s="89"/>
      <c r="E2" s="92" t="s">
        <v>99</v>
      </c>
      <c r="F2" s="92"/>
      <c r="G2" s="92"/>
    </row>
    <row r="3" spans="1:7" ht="20.100000000000001" customHeight="1">
      <c r="A3" s="86" t="s">
        <v>24</v>
      </c>
      <c r="B3" s="86"/>
      <c r="C3" s="12" t="s">
        <v>63</v>
      </c>
      <c r="D3" s="12" t="s">
        <v>64</v>
      </c>
      <c r="E3" s="12" t="s">
        <v>65</v>
      </c>
      <c r="F3" s="12" t="s">
        <v>25</v>
      </c>
      <c r="G3" s="87" t="s">
        <v>29</v>
      </c>
    </row>
    <row r="4" spans="1:7" ht="20.100000000000001" customHeight="1">
      <c r="A4" s="86"/>
      <c r="B4" s="86"/>
      <c r="C4" s="1" t="s">
        <v>0</v>
      </c>
      <c r="D4" s="2" t="s">
        <v>26</v>
      </c>
      <c r="E4" s="3" t="s">
        <v>27</v>
      </c>
      <c r="F4" s="4" t="s">
        <v>28</v>
      </c>
      <c r="G4" s="87"/>
    </row>
    <row r="5" spans="1:7" ht="14.45" customHeight="1">
      <c r="A5" s="46">
        <v>10</v>
      </c>
      <c r="B5" s="31" t="s">
        <v>1</v>
      </c>
      <c r="C5" s="14">
        <f>سعودي!C5+'غير سعودي'!C5</f>
        <v>19896</v>
      </c>
      <c r="D5" s="14">
        <f>سعودي!D5+'غير سعودي'!D5</f>
        <v>13268</v>
      </c>
      <c r="E5" s="14">
        <f>سعودي!E5+'غير سعودي'!E5</f>
        <v>70448</v>
      </c>
      <c r="F5" s="10">
        <f t="shared" ref="F5:F24" si="0">SUM(C5:E5)</f>
        <v>103612</v>
      </c>
      <c r="G5" s="6" t="s">
        <v>30</v>
      </c>
    </row>
    <row r="6" spans="1:7" ht="14.45" customHeight="1">
      <c r="A6" s="46">
        <v>11</v>
      </c>
      <c r="B6" s="32" t="s">
        <v>2</v>
      </c>
      <c r="C6" s="14">
        <f>سعودي!C6+'غير سعودي'!C6</f>
        <v>1210</v>
      </c>
      <c r="D6" s="14">
        <f>سعودي!D6+'غير سعودي'!D6</f>
        <v>1882</v>
      </c>
      <c r="E6" s="14">
        <f>سعودي!E6+'غير سعودي'!E6</f>
        <v>23558</v>
      </c>
      <c r="F6" s="10">
        <f t="shared" si="0"/>
        <v>26650</v>
      </c>
      <c r="G6" s="6" t="s">
        <v>31</v>
      </c>
    </row>
    <row r="7" spans="1:7" ht="14.45" customHeight="1">
      <c r="A7" s="46">
        <v>12</v>
      </c>
      <c r="B7" s="33" t="s">
        <v>3</v>
      </c>
      <c r="C7" s="14">
        <f>سعودي!C7+'غير سعودي'!C7</f>
        <v>105</v>
      </c>
      <c r="D7" s="14">
        <f>سعودي!D7+'غير سعودي'!D7</f>
        <v>57</v>
      </c>
      <c r="E7" s="14">
        <f>سعودي!E7+'غير سعودي'!E7</f>
        <v>43</v>
      </c>
      <c r="F7" s="10">
        <f t="shared" si="0"/>
        <v>205</v>
      </c>
      <c r="G7" s="6" t="s">
        <v>32</v>
      </c>
    </row>
    <row r="8" spans="1:7" ht="14.45" customHeight="1">
      <c r="A8" s="46">
        <v>13</v>
      </c>
      <c r="B8" s="31" t="s">
        <v>4</v>
      </c>
      <c r="C8" s="14">
        <f>سعودي!C8+'غير سعودي'!C8</f>
        <v>4785</v>
      </c>
      <c r="D8" s="14">
        <f>سعودي!D8+'غير سعودي'!D8</f>
        <v>1827</v>
      </c>
      <c r="E8" s="14">
        <f>سعودي!E8+'غير سعودي'!E8</f>
        <v>14002</v>
      </c>
      <c r="F8" s="10">
        <f t="shared" si="0"/>
        <v>20614</v>
      </c>
      <c r="G8" s="6" t="s">
        <v>33</v>
      </c>
    </row>
    <row r="9" spans="1:7" ht="14.45" customHeight="1">
      <c r="A9" s="46">
        <v>14</v>
      </c>
      <c r="B9" s="31" t="s">
        <v>5</v>
      </c>
      <c r="C9" s="14">
        <f>سعودي!C9+'غير سعودي'!C9</f>
        <v>55176</v>
      </c>
      <c r="D9" s="14">
        <f>سعودي!D9+'غير سعودي'!D9</f>
        <v>13589</v>
      </c>
      <c r="E9" s="14">
        <f>سعودي!E9+'غير سعودي'!E9</f>
        <v>7203</v>
      </c>
      <c r="F9" s="10">
        <f t="shared" si="0"/>
        <v>75968</v>
      </c>
      <c r="G9" s="6" t="s">
        <v>34</v>
      </c>
    </row>
    <row r="10" spans="1:7" ht="14.45" customHeight="1">
      <c r="A10" s="46">
        <v>15</v>
      </c>
      <c r="B10" s="34" t="s">
        <v>6</v>
      </c>
      <c r="C10" s="14">
        <f>سعودي!C10+'غير سعودي'!C10</f>
        <v>148</v>
      </c>
      <c r="D10" s="14">
        <f>سعودي!D10+'غير سعودي'!D10</f>
        <v>138</v>
      </c>
      <c r="E10" s="14">
        <f>سعودي!E10+'غير سعودي'!E10</f>
        <v>1762</v>
      </c>
      <c r="F10" s="10">
        <f t="shared" si="0"/>
        <v>2048</v>
      </c>
      <c r="G10" s="6" t="s">
        <v>35</v>
      </c>
    </row>
    <row r="11" spans="1:7" ht="14.45" customHeight="1">
      <c r="A11" s="46">
        <v>16</v>
      </c>
      <c r="B11" s="31" t="s">
        <v>7</v>
      </c>
      <c r="C11" s="14">
        <f>سعودي!C11+'غير سعودي'!C11</f>
        <v>8154</v>
      </c>
      <c r="D11" s="14">
        <f>سعودي!D11+'غير سعودي'!D11</f>
        <v>11578</v>
      </c>
      <c r="E11" s="14">
        <f>سعودي!E11+'غير سعودي'!E11</f>
        <v>6708</v>
      </c>
      <c r="F11" s="10">
        <f t="shared" si="0"/>
        <v>26440</v>
      </c>
      <c r="G11" s="6" t="s">
        <v>54</v>
      </c>
    </row>
    <row r="12" spans="1:7" ht="14.45" customHeight="1">
      <c r="A12" s="46">
        <v>17</v>
      </c>
      <c r="B12" s="35" t="s">
        <v>8</v>
      </c>
      <c r="C12" s="14">
        <f>سعودي!C12+'غير سعودي'!C12</f>
        <v>213</v>
      </c>
      <c r="D12" s="14">
        <f>سعودي!D12+'غير سعودي'!D12</f>
        <v>1193</v>
      </c>
      <c r="E12" s="14">
        <f>سعودي!E12+'غير سعودي'!E12</f>
        <v>14195</v>
      </c>
      <c r="F12" s="10">
        <f t="shared" si="0"/>
        <v>15601</v>
      </c>
      <c r="G12" s="6" t="s">
        <v>36</v>
      </c>
    </row>
    <row r="13" spans="1:7" ht="14.45" customHeight="1">
      <c r="A13" s="46">
        <v>18</v>
      </c>
      <c r="B13" s="36" t="s">
        <v>9</v>
      </c>
      <c r="C13" s="14">
        <f>سعودي!C13+'غير سعودي'!C13</f>
        <v>2338</v>
      </c>
      <c r="D13" s="14">
        <f>سعودي!D13+'غير سعودي'!D13</f>
        <v>3402</v>
      </c>
      <c r="E13" s="14">
        <f>سعودي!E13+'غير سعودي'!E13</f>
        <v>11510</v>
      </c>
      <c r="F13" s="10">
        <f t="shared" si="0"/>
        <v>17250</v>
      </c>
      <c r="G13" s="6" t="s">
        <v>37</v>
      </c>
    </row>
    <row r="14" spans="1:7" ht="14.45" customHeight="1">
      <c r="A14" s="46">
        <v>19</v>
      </c>
      <c r="B14" s="37" t="s">
        <v>55</v>
      </c>
      <c r="C14" s="14">
        <f>سعودي!C14+'غير سعودي'!C14</f>
        <v>115</v>
      </c>
      <c r="D14" s="14">
        <f>سعودي!D14+'غير سعودي'!D14</f>
        <v>1079</v>
      </c>
      <c r="E14" s="14">
        <f>سعودي!E14+'غير سعودي'!E14</f>
        <v>15229</v>
      </c>
      <c r="F14" s="10">
        <f t="shared" si="0"/>
        <v>16423</v>
      </c>
      <c r="G14" s="6" t="s">
        <v>38</v>
      </c>
    </row>
    <row r="15" spans="1:7" ht="14.45" customHeight="1">
      <c r="A15" s="46">
        <v>20</v>
      </c>
      <c r="B15" s="31" t="s">
        <v>10</v>
      </c>
      <c r="C15" s="14">
        <f>سعودي!C15+'غير سعودي'!C15</f>
        <v>885</v>
      </c>
      <c r="D15" s="14">
        <f>سعودي!D15+'غير سعودي'!D15</f>
        <v>4999</v>
      </c>
      <c r="E15" s="14">
        <f>سعودي!E15+'غير سعودي'!E15</f>
        <v>81894</v>
      </c>
      <c r="F15" s="10">
        <f t="shared" si="0"/>
        <v>87778</v>
      </c>
      <c r="G15" s="6" t="s">
        <v>39</v>
      </c>
    </row>
    <row r="16" spans="1:7" ht="14.45" customHeight="1">
      <c r="A16" s="46">
        <v>21</v>
      </c>
      <c r="B16" s="38" t="s">
        <v>11</v>
      </c>
      <c r="C16" s="14">
        <f>سعودي!C16+'غير سعودي'!C16</f>
        <v>46</v>
      </c>
      <c r="D16" s="14">
        <f>سعودي!D16+'غير سعودي'!D16</f>
        <v>195</v>
      </c>
      <c r="E16" s="14">
        <f>سعودي!E16+'غير سعودي'!E16</f>
        <v>6331</v>
      </c>
      <c r="F16" s="10">
        <f t="shared" si="0"/>
        <v>6572</v>
      </c>
      <c r="G16" s="6" t="s">
        <v>56</v>
      </c>
    </row>
    <row r="17" spans="1:7" ht="14.45" customHeight="1">
      <c r="A17" s="46">
        <v>22</v>
      </c>
      <c r="B17" s="39" t="s">
        <v>12</v>
      </c>
      <c r="C17" s="14">
        <f>سعودي!C17+'غير سعودي'!C17</f>
        <v>606</v>
      </c>
      <c r="D17" s="14">
        <f>سعودي!D17+'غير سعودي'!D17</f>
        <v>3011</v>
      </c>
      <c r="E17" s="14">
        <f>سعودي!E17+'غير سعودي'!E17</f>
        <v>21616</v>
      </c>
      <c r="F17" s="10">
        <f t="shared" si="0"/>
        <v>25233</v>
      </c>
      <c r="G17" s="6" t="s">
        <v>40</v>
      </c>
    </row>
    <row r="18" spans="1:7" ht="14.45" customHeight="1">
      <c r="A18" s="46">
        <v>23</v>
      </c>
      <c r="B18" s="31" t="s">
        <v>13</v>
      </c>
      <c r="C18" s="14">
        <f>سعودي!C18+'غير سعودي'!C18</f>
        <v>4620</v>
      </c>
      <c r="D18" s="14">
        <f>سعودي!D18+'غير سعودي'!D18</f>
        <v>14918</v>
      </c>
      <c r="E18" s="14">
        <f>سعودي!E18+'غير سعودي'!E18</f>
        <v>105421</v>
      </c>
      <c r="F18" s="10">
        <f t="shared" si="0"/>
        <v>124959</v>
      </c>
      <c r="G18" s="6" t="s">
        <v>41</v>
      </c>
    </row>
    <row r="19" spans="1:7" ht="14.45" customHeight="1">
      <c r="A19" s="46">
        <v>24</v>
      </c>
      <c r="B19" s="40" t="s">
        <v>14</v>
      </c>
      <c r="C19" s="14">
        <f>سعودي!C19+'غير سعودي'!C19</f>
        <v>287</v>
      </c>
      <c r="D19" s="14">
        <f>سعودي!D19+'غير سعودي'!D19</f>
        <v>1755</v>
      </c>
      <c r="E19" s="14">
        <f>سعودي!E19+'غير سعودي'!E19</f>
        <v>42442</v>
      </c>
      <c r="F19" s="10">
        <f t="shared" si="0"/>
        <v>44484</v>
      </c>
      <c r="G19" s="6" t="s">
        <v>42</v>
      </c>
    </row>
    <row r="20" spans="1:7" ht="14.45" customHeight="1">
      <c r="A20" s="46">
        <v>25</v>
      </c>
      <c r="B20" s="31" t="s">
        <v>15</v>
      </c>
      <c r="C20" s="14">
        <f>سعودي!C20+'غير سعودي'!C20</f>
        <v>36761</v>
      </c>
      <c r="D20" s="14">
        <f>سعودي!D20+'غير سعودي'!D20</f>
        <v>38563</v>
      </c>
      <c r="E20" s="14">
        <f>سعودي!E20+'غير سعودي'!E20</f>
        <v>51330</v>
      </c>
      <c r="F20" s="10">
        <f t="shared" si="0"/>
        <v>126654</v>
      </c>
      <c r="G20" s="6" t="s">
        <v>57</v>
      </c>
    </row>
    <row r="21" spans="1:7" ht="14.45" customHeight="1">
      <c r="A21" s="46">
        <v>26</v>
      </c>
      <c r="B21" s="41" t="s">
        <v>16</v>
      </c>
      <c r="C21" s="14">
        <f>سعودي!C21+'غير سعودي'!C21</f>
        <v>129</v>
      </c>
      <c r="D21" s="14">
        <f>سعودي!D21+'غير سعودي'!D21</f>
        <v>304</v>
      </c>
      <c r="E21" s="14">
        <f>سعودي!E21+'غير سعودي'!E21</f>
        <v>2117</v>
      </c>
      <c r="F21" s="10">
        <f t="shared" si="0"/>
        <v>2550</v>
      </c>
      <c r="G21" s="6" t="s">
        <v>43</v>
      </c>
    </row>
    <row r="22" spans="1:7" ht="14.45" customHeight="1">
      <c r="A22" s="46">
        <v>27</v>
      </c>
      <c r="B22" s="42" t="s">
        <v>17</v>
      </c>
      <c r="C22" s="14">
        <f>سعودي!C22+'غير سعودي'!C22</f>
        <v>548</v>
      </c>
      <c r="D22" s="14">
        <f>سعودي!D22+'غير سعودي'!D22</f>
        <v>876</v>
      </c>
      <c r="E22" s="14">
        <f>سعودي!E22+'غير سعودي'!E22</f>
        <v>19182</v>
      </c>
      <c r="F22" s="10">
        <f t="shared" si="0"/>
        <v>20606</v>
      </c>
      <c r="G22" s="6" t="s">
        <v>44</v>
      </c>
    </row>
    <row r="23" spans="1:7" ht="14.45" customHeight="1">
      <c r="A23" s="46">
        <v>28</v>
      </c>
      <c r="B23" s="43" t="s">
        <v>18</v>
      </c>
      <c r="C23" s="14">
        <f>سعودي!C23+'غير سعودي'!C23</f>
        <v>270</v>
      </c>
      <c r="D23" s="14">
        <f>سعودي!D23+'غير سعودي'!D23</f>
        <v>1230</v>
      </c>
      <c r="E23" s="14">
        <f>سعودي!E23+'غير سعودي'!E23</f>
        <v>22605</v>
      </c>
      <c r="F23" s="10">
        <f t="shared" si="0"/>
        <v>24105</v>
      </c>
      <c r="G23" s="6" t="s">
        <v>45</v>
      </c>
    </row>
    <row r="24" spans="1:7" ht="14.45" customHeight="1">
      <c r="A24" s="46">
        <v>29</v>
      </c>
      <c r="B24" s="44" t="s">
        <v>58</v>
      </c>
      <c r="C24" s="14">
        <f>سعودي!C24+'غير سعودي'!C24</f>
        <v>227</v>
      </c>
      <c r="D24" s="14">
        <f>سعودي!D24+'غير سعودي'!D24</f>
        <v>1358</v>
      </c>
      <c r="E24" s="14">
        <f>سعودي!E24+'غير سعودي'!E24</f>
        <v>5721</v>
      </c>
      <c r="F24" s="10">
        <f t="shared" si="0"/>
        <v>7306</v>
      </c>
      <c r="G24" s="6" t="s">
        <v>46</v>
      </c>
    </row>
    <row r="25" spans="1:7" ht="14.45" customHeight="1">
      <c r="A25" s="46">
        <v>30</v>
      </c>
      <c r="B25" s="31" t="s">
        <v>19</v>
      </c>
      <c r="C25" s="14">
        <f>سعودي!C25+'غير سعودي'!C25</f>
        <v>44</v>
      </c>
      <c r="D25" s="14">
        <f>سعودي!D25+'غير سعودي'!D25</f>
        <v>93</v>
      </c>
      <c r="E25" s="14">
        <f>سعودي!E25+'غير سعودي'!E25</f>
        <v>2492</v>
      </c>
      <c r="F25" s="10">
        <f t="shared" ref="F25:F28" si="1">SUM(C25:E25)</f>
        <v>2629</v>
      </c>
      <c r="G25" s="6" t="s">
        <v>47</v>
      </c>
    </row>
    <row r="26" spans="1:7" ht="14.45" customHeight="1">
      <c r="A26" s="46">
        <v>31</v>
      </c>
      <c r="B26" s="31" t="s">
        <v>20</v>
      </c>
      <c r="C26" s="14">
        <f>سعودي!C26+'غير سعودي'!C26</f>
        <v>15336</v>
      </c>
      <c r="D26" s="14">
        <f>سعودي!D26+'غير سعودي'!D26</f>
        <v>16635</v>
      </c>
      <c r="E26" s="14">
        <f>سعودي!E26+'غير سعودي'!E26</f>
        <v>21638</v>
      </c>
      <c r="F26" s="10">
        <f t="shared" si="1"/>
        <v>53609</v>
      </c>
      <c r="G26" s="6" t="s">
        <v>48</v>
      </c>
    </row>
    <row r="27" spans="1:7" ht="14.45" customHeight="1">
      <c r="A27" s="46">
        <v>32</v>
      </c>
      <c r="B27" s="45" t="s">
        <v>21</v>
      </c>
      <c r="C27" s="14">
        <f>سعودي!C27+'غير سعودي'!C27</f>
        <v>649</v>
      </c>
      <c r="D27" s="14">
        <f>سعودي!D27+'غير سعودي'!D27</f>
        <v>666</v>
      </c>
      <c r="E27" s="14">
        <f>سعودي!E27+'غير سعودي'!E27</f>
        <v>5747</v>
      </c>
      <c r="F27" s="10">
        <f t="shared" si="1"/>
        <v>7062</v>
      </c>
      <c r="G27" s="6" t="s">
        <v>49</v>
      </c>
    </row>
    <row r="28" spans="1:7" ht="14.45" customHeight="1">
      <c r="A28" s="46">
        <v>33</v>
      </c>
      <c r="B28" s="31" t="s">
        <v>22</v>
      </c>
      <c r="C28" s="14">
        <f>سعودي!C28+'غير سعودي'!C28</f>
        <v>22053</v>
      </c>
      <c r="D28" s="14">
        <f>سعودي!D28+'غير سعودي'!D28</f>
        <v>5094</v>
      </c>
      <c r="E28" s="14">
        <f>سعودي!E28+'غير سعودي'!E28</f>
        <v>32068</v>
      </c>
      <c r="F28" s="10">
        <f t="shared" si="1"/>
        <v>59215</v>
      </c>
      <c r="G28" s="6" t="s">
        <v>50</v>
      </c>
    </row>
    <row r="29" spans="1:7" ht="20.100000000000001" customHeight="1">
      <c r="A29" s="88" t="s">
        <v>25</v>
      </c>
      <c r="B29" s="88"/>
      <c r="C29" s="8">
        <f>SUM(C5:C28)</f>
        <v>174601</v>
      </c>
      <c r="D29" s="8">
        <f>SUM(D5:D28)</f>
        <v>137710</v>
      </c>
      <c r="E29" s="8">
        <f>SUM(E5:E28)</f>
        <v>585262</v>
      </c>
      <c r="F29" s="11">
        <f>SUM(F5:F28)</f>
        <v>897573</v>
      </c>
      <c r="G29" s="53" t="s">
        <v>28</v>
      </c>
    </row>
    <row r="31" spans="1:7" ht="15" customHeight="1">
      <c r="A31" s="72" t="s">
        <v>113</v>
      </c>
      <c r="B31" s="71" t="s">
        <v>110</v>
      </c>
      <c r="C31" s="71"/>
    </row>
    <row r="32" spans="1:7" ht="15" customHeight="1">
      <c r="A32" s="72" t="s">
        <v>113</v>
      </c>
      <c r="B32" s="71" t="s">
        <v>111</v>
      </c>
      <c r="C32" s="71"/>
    </row>
    <row r="33" spans="1:3" ht="15" customHeight="1">
      <c r="A33" s="72" t="s">
        <v>113</v>
      </c>
      <c r="B33" s="71" t="s">
        <v>112</v>
      </c>
      <c r="C33" s="71"/>
    </row>
  </sheetData>
  <mergeCells count="6">
    <mergeCell ref="A29:B29"/>
    <mergeCell ref="A2:D2"/>
    <mergeCell ref="E2:G2"/>
    <mergeCell ref="A3:B4"/>
    <mergeCell ref="G3:G4"/>
    <mergeCell ref="A1:B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2.7109375" customWidth="1"/>
    <col min="6" max="6" width="55.7109375" customWidth="1"/>
    <col min="7" max="9" width="9.140625" style="67"/>
  </cols>
  <sheetData>
    <row r="1" spans="1:8">
      <c r="A1" s="85" t="s">
        <v>81</v>
      </c>
      <c r="B1" s="85"/>
      <c r="C1" s="47"/>
      <c r="D1" s="47"/>
      <c r="E1" s="47"/>
      <c r="F1" s="47" t="s">
        <v>82</v>
      </c>
    </row>
    <row r="2" spans="1:8" ht="24.95" customHeight="1">
      <c r="A2" s="93" t="s">
        <v>127</v>
      </c>
      <c r="B2" s="93"/>
      <c r="C2" s="93"/>
      <c r="D2" s="64"/>
      <c r="E2" s="94" t="s">
        <v>100</v>
      </c>
      <c r="F2" s="94"/>
      <c r="G2" s="68"/>
      <c r="H2" s="68"/>
    </row>
    <row r="3" spans="1:8" ht="20.100000000000001" customHeight="1">
      <c r="A3" s="86" t="s">
        <v>24</v>
      </c>
      <c r="B3" s="86"/>
      <c r="C3" s="15" t="s">
        <v>60</v>
      </c>
      <c r="D3" s="15" t="s">
        <v>61</v>
      </c>
      <c r="E3" s="15" t="s">
        <v>62</v>
      </c>
      <c r="F3" s="87" t="s">
        <v>29</v>
      </c>
    </row>
    <row r="4" spans="1:8" ht="20.100000000000001" customHeight="1">
      <c r="A4" s="86"/>
      <c r="B4" s="86"/>
      <c r="C4" s="9" t="s">
        <v>66</v>
      </c>
      <c r="D4" s="9" t="s">
        <v>67</v>
      </c>
      <c r="E4" s="9" t="s">
        <v>28</v>
      </c>
      <c r="F4" s="87"/>
    </row>
    <row r="5" spans="1:8" ht="14.45" customHeight="1">
      <c r="A5" s="46">
        <v>10</v>
      </c>
      <c r="B5" s="31" t="s">
        <v>1</v>
      </c>
      <c r="C5" s="48">
        <f>سعودي!F5</f>
        <v>21447</v>
      </c>
      <c r="D5" s="48">
        <f>'غير سعودي'!F5</f>
        <v>82165</v>
      </c>
      <c r="E5" s="50">
        <f t="shared" ref="E5:E24" si="0">C5+D5</f>
        <v>103612</v>
      </c>
      <c r="F5" s="6" t="s">
        <v>30</v>
      </c>
    </row>
    <row r="6" spans="1:8" ht="14.45" customHeight="1">
      <c r="A6" s="46">
        <v>11</v>
      </c>
      <c r="B6" s="32" t="s">
        <v>2</v>
      </c>
      <c r="C6" s="48">
        <f>سعودي!F6</f>
        <v>5779</v>
      </c>
      <c r="D6" s="48">
        <f>'غير سعودي'!F6</f>
        <v>20871</v>
      </c>
      <c r="E6" s="50">
        <f t="shared" si="0"/>
        <v>26650</v>
      </c>
      <c r="F6" s="6" t="s">
        <v>31</v>
      </c>
    </row>
    <row r="7" spans="1:8" ht="14.45" customHeight="1">
      <c r="A7" s="46">
        <v>12</v>
      </c>
      <c r="B7" s="33" t="s">
        <v>3</v>
      </c>
      <c r="C7" s="48">
        <f>سعودي!F7</f>
        <v>20</v>
      </c>
      <c r="D7" s="48">
        <f>'غير سعودي'!F7</f>
        <v>185</v>
      </c>
      <c r="E7" s="50">
        <f t="shared" si="0"/>
        <v>205</v>
      </c>
      <c r="F7" s="6" t="s">
        <v>32</v>
      </c>
    </row>
    <row r="8" spans="1:8" ht="14.45" customHeight="1">
      <c r="A8" s="46">
        <v>13</v>
      </c>
      <c r="B8" s="31" t="s">
        <v>4</v>
      </c>
      <c r="C8" s="48">
        <f>سعودي!F8</f>
        <v>2772</v>
      </c>
      <c r="D8" s="48">
        <f>'غير سعودي'!F8</f>
        <v>17842</v>
      </c>
      <c r="E8" s="50">
        <f t="shared" si="0"/>
        <v>20614</v>
      </c>
      <c r="F8" s="6" t="s">
        <v>33</v>
      </c>
    </row>
    <row r="9" spans="1:8" ht="14.45" customHeight="1">
      <c r="A9" s="46">
        <v>14</v>
      </c>
      <c r="B9" s="31" t="s">
        <v>5</v>
      </c>
      <c r="C9" s="48">
        <f>سعودي!F9</f>
        <v>11906</v>
      </c>
      <c r="D9" s="48">
        <f>'غير سعودي'!F9</f>
        <v>64062</v>
      </c>
      <c r="E9" s="50">
        <f t="shared" si="0"/>
        <v>75968</v>
      </c>
      <c r="F9" s="6" t="s">
        <v>34</v>
      </c>
    </row>
    <row r="10" spans="1:8" ht="14.45" customHeight="1">
      <c r="A10" s="46">
        <v>15</v>
      </c>
      <c r="B10" s="34" t="s">
        <v>6</v>
      </c>
      <c r="C10" s="48">
        <f>سعودي!F10</f>
        <v>205</v>
      </c>
      <c r="D10" s="48">
        <f>'غير سعودي'!F10</f>
        <v>1843</v>
      </c>
      <c r="E10" s="50">
        <f t="shared" si="0"/>
        <v>2048</v>
      </c>
      <c r="F10" s="6" t="s">
        <v>35</v>
      </c>
    </row>
    <row r="11" spans="1:8" ht="14.45" customHeight="1">
      <c r="A11" s="46">
        <v>16</v>
      </c>
      <c r="B11" s="31" t="s">
        <v>7</v>
      </c>
      <c r="C11" s="48">
        <f>سعودي!F11</f>
        <v>2822</v>
      </c>
      <c r="D11" s="48">
        <f>'غير سعودي'!F11</f>
        <v>23618</v>
      </c>
      <c r="E11" s="50">
        <f t="shared" si="0"/>
        <v>26440</v>
      </c>
      <c r="F11" s="6" t="s">
        <v>54</v>
      </c>
    </row>
    <row r="12" spans="1:8" ht="14.45" customHeight="1">
      <c r="A12" s="46">
        <v>17</v>
      </c>
      <c r="B12" s="35" t="s">
        <v>8</v>
      </c>
      <c r="C12" s="48">
        <f>سعودي!F12</f>
        <v>3529</v>
      </c>
      <c r="D12" s="48">
        <f>'غير سعودي'!F12</f>
        <v>12072</v>
      </c>
      <c r="E12" s="50">
        <f t="shared" si="0"/>
        <v>15601</v>
      </c>
      <c r="F12" s="6" t="s">
        <v>36</v>
      </c>
    </row>
    <row r="13" spans="1:8" ht="14.45" customHeight="1">
      <c r="A13" s="46">
        <v>18</v>
      </c>
      <c r="B13" s="36" t="s">
        <v>9</v>
      </c>
      <c r="C13" s="48">
        <f>سعودي!F13</f>
        <v>3902</v>
      </c>
      <c r="D13" s="48">
        <f>'غير سعودي'!F13</f>
        <v>13348</v>
      </c>
      <c r="E13" s="50">
        <f t="shared" si="0"/>
        <v>17250</v>
      </c>
      <c r="F13" s="6" t="s">
        <v>37</v>
      </c>
    </row>
    <row r="14" spans="1:8" ht="14.45" customHeight="1">
      <c r="A14" s="46">
        <v>19</v>
      </c>
      <c r="B14" s="37" t="s">
        <v>55</v>
      </c>
      <c r="C14" s="48">
        <f>سعودي!F14</f>
        <v>12276</v>
      </c>
      <c r="D14" s="48">
        <f>'غير سعودي'!F14</f>
        <v>4147</v>
      </c>
      <c r="E14" s="50">
        <f t="shared" si="0"/>
        <v>16423</v>
      </c>
      <c r="F14" s="6" t="s">
        <v>38</v>
      </c>
    </row>
    <row r="15" spans="1:8" ht="14.45" customHeight="1">
      <c r="A15" s="46">
        <v>20</v>
      </c>
      <c r="B15" s="31" t="s">
        <v>10</v>
      </c>
      <c r="C15" s="48">
        <f>سعودي!F15</f>
        <v>43009</v>
      </c>
      <c r="D15" s="48">
        <f>'غير سعودي'!F15</f>
        <v>44769</v>
      </c>
      <c r="E15" s="50">
        <f t="shared" si="0"/>
        <v>87778</v>
      </c>
      <c r="F15" s="6" t="s">
        <v>39</v>
      </c>
    </row>
    <row r="16" spans="1:8" ht="14.45" customHeight="1">
      <c r="A16" s="46">
        <v>21</v>
      </c>
      <c r="B16" s="38" t="s">
        <v>11</v>
      </c>
      <c r="C16" s="48">
        <f>سعودي!F16</f>
        <v>2459</v>
      </c>
      <c r="D16" s="48">
        <f>'غير سعودي'!F16</f>
        <v>4113</v>
      </c>
      <c r="E16" s="50">
        <f t="shared" si="0"/>
        <v>6572</v>
      </c>
      <c r="F16" s="6" t="s">
        <v>56</v>
      </c>
    </row>
    <row r="17" spans="1:6" ht="14.45" customHeight="1">
      <c r="A17" s="46">
        <v>22</v>
      </c>
      <c r="B17" s="39" t="s">
        <v>12</v>
      </c>
      <c r="C17" s="48">
        <f>سعودي!F17</f>
        <v>6408</v>
      </c>
      <c r="D17" s="48">
        <f>'غير سعودي'!F17</f>
        <v>18825</v>
      </c>
      <c r="E17" s="50">
        <f t="shared" si="0"/>
        <v>25233</v>
      </c>
      <c r="F17" s="6" t="s">
        <v>40</v>
      </c>
    </row>
    <row r="18" spans="1:6" ht="14.45" customHeight="1">
      <c r="A18" s="46">
        <v>23</v>
      </c>
      <c r="B18" s="31" t="s">
        <v>13</v>
      </c>
      <c r="C18" s="48">
        <f>سعودي!F18</f>
        <v>26125</v>
      </c>
      <c r="D18" s="48">
        <f>'غير سعودي'!F18</f>
        <v>98834</v>
      </c>
      <c r="E18" s="50">
        <f t="shared" si="0"/>
        <v>124959</v>
      </c>
      <c r="F18" s="6" t="s">
        <v>41</v>
      </c>
    </row>
    <row r="19" spans="1:6" ht="14.45" customHeight="1">
      <c r="A19" s="46">
        <v>24</v>
      </c>
      <c r="B19" s="40" t="s">
        <v>14</v>
      </c>
      <c r="C19" s="48">
        <f>سعودي!F19</f>
        <v>15653</v>
      </c>
      <c r="D19" s="48">
        <f>'غير سعودي'!F19</f>
        <v>28831</v>
      </c>
      <c r="E19" s="50">
        <f t="shared" si="0"/>
        <v>44484</v>
      </c>
      <c r="F19" s="6" t="s">
        <v>42</v>
      </c>
    </row>
    <row r="20" spans="1:6" ht="14.45" customHeight="1">
      <c r="A20" s="46">
        <v>25</v>
      </c>
      <c r="B20" s="31" t="s">
        <v>15</v>
      </c>
      <c r="C20" s="48">
        <f>سعودي!F20</f>
        <v>16118</v>
      </c>
      <c r="D20" s="48">
        <f>'غير سعودي'!F20</f>
        <v>110536</v>
      </c>
      <c r="E20" s="50">
        <f t="shared" si="0"/>
        <v>126654</v>
      </c>
      <c r="F20" s="6" t="s">
        <v>57</v>
      </c>
    </row>
    <row r="21" spans="1:6" ht="14.45" customHeight="1">
      <c r="A21" s="46">
        <v>26</v>
      </c>
      <c r="B21" s="41" t="s">
        <v>16</v>
      </c>
      <c r="C21" s="48">
        <f>سعودي!F21</f>
        <v>907</v>
      </c>
      <c r="D21" s="48">
        <f>'غير سعودي'!F21</f>
        <v>1643</v>
      </c>
      <c r="E21" s="50">
        <f t="shared" si="0"/>
        <v>2550</v>
      </c>
      <c r="F21" s="6" t="s">
        <v>43</v>
      </c>
    </row>
    <row r="22" spans="1:6" ht="14.45" customHeight="1">
      <c r="A22" s="46">
        <v>27</v>
      </c>
      <c r="B22" s="42" t="s">
        <v>17</v>
      </c>
      <c r="C22" s="48">
        <f>سعودي!F22</f>
        <v>4940</v>
      </c>
      <c r="D22" s="48">
        <f>'غير سعودي'!F22</f>
        <v>15666</v>
      </c>
      <c r="E22" s="50">
        <f t="shared" si="0"/>
        <v>20606</v>
      </c>
      <c r="F22" s="6" t="s">
        <v>44</v>
      </c>
    </row>
    <row r="23" spans="1:6" ht="14.45" customHeight="1">
      <c r="A23" s="46">
        <v>28</v>
      </c>
      <c r="B23" s="43" t="s">
        <v>18</v>
      </c>
      <c r="C23" s="48">
        <f>سعودي!F23</f>
        <v>4999</v>
      </c>
      <c r="D23" s="48">
        <f>'غير سعودي'!F23</f>
        <v>19106</v>
      </c>
      <c r="E23" s="50">
        <f t="shared" si="0"/>
        <v>24105</v>
      </c>
      <c r="F23" s="6" t="s">
        <v>45</v>
      </c>
    </row>
    <row r="24" spans="1:6" ht="14.45" customHeight="1">
      <c r="A24" s="46">
        <v>29</v>
      </c>
      <c r="B24" s="44" t="s">
        <v>58</v>
      </c>
      <c r="C24" s="48">
        <f>سعودي!F24</f>
        <v>1308</v>
      </c>
      <c r="D24" s="48">
        <f>'غير سعودي'!F24</f>
        <v>5998</v>
      </c>
      <c r="E24" s="50">
        <f t="shared" si="0"/>
        <v>7306</v>
      </c>
      <c r="F24" s="6" t="s">
        <v>46</v>
      </c>
    </row>
    <row r="25" spans="1:6" ht="14.45" customHeight="1">
      <c r="A25" s="46">
        <v>30</v>
      </c>
      <c r="B25" s="31" t="s">
        <v>19</v>
      </c>
      <c r="C25" s="48">
        <f>سعودي!F25</f>
        <v>902</v>
      </c>
      <c r="D25" s="48">
        <f>'غير سعودي'!F25</f>
        <v>1727</v>
      </c>
      <c r="E25" s="50">
        <f t="shared" ref="E25:E28" si="1">C25+D25</f>
        <v>2629</v>
      </c>
      <c r="F25" s="6" t="s">
        <v>47</v>
      </c>
    </row>
    <row r="26" spans="1:6" ht="14.45" customHeight="1">
      <c r="A26" s="46">
        <v>31</v>
      </c>
      <c r="B26" s="31" t="s">
        <v>20</v>
      </c>
      <c r="C26" s="48">
        <f>سعودي!F26</f>
        <v>7720</v>
      </c>
      <c r="D26" s="48">
        <f>'غير سعودي'!F26</f>
        <v>45889</v>
      </c>
      <c r="E26" s="50">
        <f t="shared" si="1"/>
        <v>53609</v>
      </c>
      <c r="F26" s="6" t="s">
        <v>48</v>
      </c>
    </row>
    <row r="27" spans="1:6" ht="14.45" customHeight="1">
      <c r="A27" s="46">
        <v>32</v>
      </c>
      <c r="B27" s="45" t="s">
        <v>21</v>
      </c>
      <c r="C27" s="48">
        <f>سعودي!F27</f>
        <v>1335</v>
      </c>
      <c r="D27" s="48">
        <f>'غير سعودي'!F27</f>
        <v>5727</v>
      </c>
      <c r="E27" s="50">
        <f t="shared" si="1"/>
        <v>7062</v>
      </c>
      <c r="F27" s="6" t="s">
        <v>49</v>
      </c>
    </row>
    <row r="28" spans="1:6" ht="14.45" customHeight="1">
      <c r="A28" s="46">
        <v>33</v>
      </c>
      <c r="B28" s="31" t="s">
        <v>22</v>
      </c>
      <c r="C28" s="48">
        <f>سعودي!F28</f>
        <v>10054</v>
      </c>
      <c r="D28" s="48">
        <f>'غير سعودي'!F28</f>
        <v>49161</v>
      </c>
      <c r="E28" s="50">
        <f t="shared" si="1"/>
        <v>59215</v>
      </c>
      <c r="F28" s="6" t="s">
        <v>50</v>
      </c>
    </row>
    <row r="29" spans="1:6" ht="20.100000000000001" customHeight="1">
      <c r="A29" s="88" t="s">
        <v>25</v>
      </c>
      <c r="B29" s="88"/>
      <c r="C29" s="49">
        <f>SUM(C5:C28)</f>
        <v>206595</v>
      </c>
      <c r="D29" s="49">
        <f>SUM(D5:D28)</f>
        <v>690978</v>
      </c>
      <c r="E29" s="49">
        <f>SUM(E5:E28)</f>
        <v>897573</v>
      </c>
      <c r="F29" s="53" t="s">
        <v>28</v>
      </c>
    </row>
    <row r="31" spans="1:6" ht="15" customHeight="1">
      <c r="A31" s="72" t="s">
        <v>113</v>
      </c>
      <c r="B31" s="71" t="s">
        <v>110</v>
      </c>
      <c r="C31" s="71"/>
    </row>
    <row r="32" spans="1:6" ht="15" customHeight="1">
      <c r="A32" s="72" t="s">
        <v>113</v>
      </c>
      <c r="B32" s="71" t="s">
        <v>111</v>
      </c>
      <c r="C32" s="71"/>
    </row>
    <row r="33" spans="1:3" ht="15" customHeight="1">
      <c r="A33" s="72" t="s">
        <v>113</v>
      </c>
      <c r="B33" s="71" t="s">
        <v>112</v>
      </c>
      <c r="C33" s="71"/>
    </row>
  </sheetData>
  <mergeCells count="6">
    <mergeCell ref="A29:B29"/>
    <mergeCell ref="A1:B1"/>
    <mergeCell ref="A2:C2"/>
    <mergeCell ref="A3:B4"/>
    <mergeCell ref="F3:F4"/>
    <mergeCell ref="E2:F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1.7109375" customWidth="1"/>
    <col min="6" max="6" width="13.5703125" bestFit="1" customWidth="1"/>
    <col min="7" max="7" width="55.7109375" customWidth="1"/>
  </cols>
  <sheetData>
    <row r="1" spans="1:7">
      <c r="A1" s="85" t="s">
        <v>106</v>
      </c>
      <c r="B1" s="85"/>
      <c r="C1" s="47"/>
      <c r="D1" s="47"/>
      <c r="E1" s="47"/>
      <c r="F1" s="47"/>
      <c r="G1" s="47" t="s">
        <v>83</v>
      </c>
    </row>
    <row r="2" spans="1:7" ht="24.95" customHeight="1">
      <c r="A2" s="95" t="s">
        <v>128</v>
      </c>
      <c r="B2" s="95"/>
      <c r="C2" s="95"/>
      <c r="D2" s="65" t="s">
        <v>108</v>
      </c>
      <c r="E2" s="66" t="s">
        <v>109</v>
      </c>
      <c r="F2" s="96" t="s">
        <v>101</v>
      </c>
      <c r="G2" s="96"/>
    </row>
    <row r="3" spans="1:7" ht="20.100000000000001" customHeight="1">
      <c r="A3" s="86" t="s">
        <v>24</v>
      </c>
      <c r="B3" s="86"/>
      <c r="C3" s="12" t="s">
        <v>63</v>
      </c>
      <c r="D3" s="12" t="s">
        <v>64</v>
      </c>
      <c r="E3" s="12" t="s">
        <v>65</v>
      </c>
      <c r="F3" s="12" t="s">
        <v>25</v>
      </c>
      <c r="G3" s="87" t="s">
        <v>29</v>
      </c>
    </row>
    <row r="4" spans="1:7" ht="20.100000000000001" customHeight="1">
      <c r="A4" s="86"/>
      <c r="B4" s="86"/>
      <c r="C4" s="1" t="s">
        <v>0</v>
      </c>
      <c r="D4" s="2" t="s">
        <v>26</v>
      </c>
      <c r="E4" s="3" t="s">
        <v>27</v>
      </c>
      <c r="F4" s="4" t="s">
        <v>28</v>
      </c>
      <c r="G4" s="87"/>
    </row>
    <row r="5" spans="1:7" ht="14.45" customHeight="1">
      <c r="A5" s="46">
        <v>10</v>
      </c>
      <c r="B5" s="31" t="s">
        <v>1</v>
      </c>
      <c r="C5" s="83">
        <v>331463</v>
      </c>
      <c r="D5" s="83">
        <v>243261</v>
      </c>
      <c r="E5" s="84">
        <v>3188721</v>
      </c>
      <c r="F5" s="10">
        <f t="shared" ref="F5:F28" si="0">SUM(C5:E5)</f>
        <v>3763445</v>
      </c>
      <c r="G5" s="6" t="s">
        <v>30</v>
      </c>
    </row>
    <row r="6" spans="1:7" ht="14.45" customHeight="1">
      <c r="A6" s="46">
        <v>11</v>
      </c>
      <c r="B6" s="32" t="s">
        <v>2</v>
      </c>
      <c r="C6" s="83">
        <v>23351</v>
      </c>
      <c r="D6" s="83">
        <v>40369</v>
      </c>
      <c r="E6" s="84">
        <v>942059</v>
      </c>
      <c r="F6" s="10">
        <f t="shared" si="0"/>
        <v>1005779</v>
      </c>
      <c r="G6" s="6" t="s">
        <v>31</v>
      </c>
    </row>
    <row r="7" spans="1:7" ht="14.45" customHeight="1">
      <c r="A7" s="46">
        <v>12</v>
      </c>
      <c r="B7" s="33" t="s">
        <v>3</v>
      </c>
      <c r="C7" s="83">
        <v>1907</v>
      </c>
      <c r="D7" s="83">
        <v>1079</v>
      </c>
      <c r="E7" s="84">
        <v>1250</v>
      </c>
      <c r="F7" s="10">
        <f t="shared" si="0"/>
        <v>4236</v>
      </c>
      <c r="G7" s="6" t="s">
        <v>32</v>
      </c>
    </row>
    <row r="8" spans="1:7" ht="14.45" customHeight="1">
      <c r="A8" s="46">
        <v>13</v>
      </c>
      <c r="B8" s="31" t="s">
        <v>4</v>
      </c>
      <c r="C8" s="83">
        <v>81345</v>
      </c>
      <c r="D8" s="83">
        <v>31920</v>
      </c>
      <c r="E8" s="84">
        <v>391196</v>
      </c>
      <c r="F8" s="10">
        <f t="shared" si="0"/>
        <v>504461</v>
      </c>
      <c r="G8" s="6" t="s">
        <v>33</v>
      </c>
    </row>
    <row r="9" spans="1:7" ht="14.45" customHeight="1">
      <c r="A9" s="46">
        <v>14</v>
      </c>
      <c r="B9" s="31" t="s">
        <v>5</v>
      </c>
      <c r="C9" s="83">
        <v>905129</v>
      </c>
      <c r="D9" s="83">
        <v>254073</v>
      </c>
      <c r="E9" s="84">
        <v>157299</v>
      </c>
      <c r="F9" s="10">
        <f t="shared" si="0"/>
        <v>1316501</v>
      </c>
      <c r="G9" s="6" t="s">
        <v>34</v>
      </c>
    </row>
    <row r="10" spans="1:7" ht="14.45" customHeight="1">
      <c r="A10" s="46">
        <v>15</v>
      </c>
      <c r="B10" s="34" t="s">
        <v>6</v>
      </c>
      <c r="C10" s="83">
        <v>2707</v>
      </c>
      <c r="D10" s="83">
        <v>2833</v>
      </c>
      <c r="E10" s="84">
        <v>39149</v>
      </c>
      <c r="F10" s="10">
        <f t="shared" si="0"/>
        <v>44689</v>
      </c>
      <c r="G10" s="6" t="s">
        <v>35</v>
      </c>
    </row>
    <row r="11" spans="1:7" ht="14.45" customHeight="1">
      <c r="A11" s="46">
        <v>16</v>
      </c>
      <c r="B11" s="31" t="s">
        <v>7</v>
      </c>
      <c r="C11" s="83">
        <v>135671</v>
      </c>
      <c r="D11" s="83">
        <v>209446</v>
      </c>
      <c r="E11" s="84">
        <v>219508</v>
      </c>
      <c r="F11" s="10">
        <f t="shared" si="0"/>
        <v>564625</v>
      </c>
      <c r="G11" s="6" t="s">
        <v>54</v>
      </c>
    </row>
    <row r="12" spans="1:7" ht="14.45" customHeight="1">
      <c r="A12" s="46">
        <v>17</v>
      </c>
      <c r="B12" s="35" t="s">
        <v>8</v>
      </c>
      <c r="C12" s="83">
        <v>4576</v>
      </c>
      <c r="D12" s="83">
        <v>34300</v>
      </c>
      <c r="E12" s="84">
        <v>727898</v>
      </c>
      <c r="F12" s="10">
        <f t="shared" si="0"/>
        <v>766774</v>
      </c>
      <c r="G12" s="6" t="s">
        <v>36</v>
      </c>
    </row>
    <row r="13" spans="1:7" ht="14.45" customHeight="1">
      <c r="A13" s="46">
        <v>18</v>
      </c>
      <c r="B13" s="36" t="s">
        <v>9</v>
      </c>
      <c r="C13" s="83">
        <v>59058</v>
      </c>
      <c r="D13" s="83">
        <v>89151</v>
      </c>
      <c r="E13" s="84">
        <v>470192</v>
      </c>
      <c r="F13" s="10">
        <f t="shared" si="0"/>
        <v>618401</v>
      </c>
      <c r="G13" s="6" t="s">
        <v>37</v>
      </c>
    </row>
    <row r="14" spans="1:7" ht="14.45" customHeight="1">
      <c r="A14" s="46">
        <v>19</v>
      </c>
      <c r="B14" s="37" t="s">
        <v>55</v>
      </c>
      <c r="C14" s="83">
        <v>4697</v>
      </c>
      <c r="D14" s="83">
        <v>61540</v>
      </c>
      <c r="E14" s="84">
        <v>4431782</v>
      </c>
      <c r="F14" s="10">
        <f t="shared" si="0"/>
        <v>4498019</v>
      </c>
      <c r="G14" s="6" t="s">
        <v>38</v>
      </c>
    </row>
    <row r="15" spans="1:7" ht="14.45" customHeight="1">
      <c r="A15" s="46">
        <v>20</v>
      </c>
      <c r="B15" s="31" t="s">
        <v>10</v>
      </c>
      <c r="C15" s="83">
        <v>16691</v>
      </c>
      <c r="D15" s="83">
        <v>251830</v>
      </c>
      <c r="E15" s="84">
        <v>7881538</v>
      </c>
      <c r="F15" s="10">
        <f t="shared" si="0"/>
        <v>8150059</v>
      </c>
      <c r="G15" s="6" t="s">
        <v>39</v>
      </c>
    </row>
    <row r="16" spans="1:7" ht="14.45" customHeight="1">
      <c r="A16" s="46">
        <v>21</v>
      </c>
      <c r="B16" s="38" t="s">
        <v>11</v>
      </c>
      <c r="C16" s="83">
        <v>1007</v>
      </c>
      <c r="D16" s="83">
        <v>10152</v>
      </c>
      <c r="E16" s="84">
        <v>397989</v>
      </c>
      <c r="F16" s="10">
        <f t="shared" si="0"/>
        <v>409148</v>
      </c>
      <c r="G16" s="6" t="s">
        <v>56</v>
      </c>
    </row>
    <row r="17" spans="1:7" ht="14.45" customHeight="1">
      <c r="A17" s="46">
        <v>22</v>
      </c>
      <c r="B17" s="39" t="s">
        <v>12</v>
      </c>
      <c r="C17" s="83">
        <v>11855</v>
      </c>
      <c r="D17" s="83">
        <v>72902</v>
      </c>
      <c r="E17" s="84">
        <v>659529</v>
      </c>
      <c r="F17" s="10">
        <f t="shared" si="0"/>
        <v>744286</v>
      </c>
      <c r="G17" s="6" t="s">
        <v>40</v>
      </c>
    </row>
    <row r="18" spans="1:7" ht="14.45" customHeight="1">
      <c r="A18" s="46">
        <v>23</v>
      </c>
      <c r="B18" s="31" t="s">
        <v>13</v>
      </c>
      <c r="C18" s="83">
        <v>89431</v>
      </c>
      <c r="D18" s="83">
        <v>363581</v>
      </c>
      <c r="E18" s="84">
        <v>3900576</v>
      </c>
      <c r="F18" s="10">
        <f t="shared" si="0"/>
        <v>4353588</v>
      </c>
      <c r="G18" s="6" t="s">
        <v>41</v>
      </c>
    </row>
    <row r="19" spans="1:7" ht="14.45" customHeight="1">
      <c r="A19" s="46">
        <v>24</v>
      </c>
      <c r="B19" s="40" t="s">
        <v>14</v>
      </c>
      <c r="C19" s="83">
        <v>5013</v>
      </c>
      <c r="D19" s="83">
        <v>38759</v>
      </c>
      <c r="E19" s="84">
        <v>3240538</v>
      </c>
      <c r="F19" s="10">
        <f t="shared" si="0"/>
        <v>3284310</v>
      </c>
      <c r="G19" s="6" t="s">
        <v>42</v>
      </c>
    </row>
    <row r="20" spans="1:7" ht="14.45" customHeight="1">
      <c r="A20" s="46">
        <v>25</v>
      </c>
      <c r="B20" s="31" t="s">
        <v>15</v>
      </c>
      <c r="C20" s="83">
        <v>625523</v>
      </c>
      <c r="D20" s="83">
        <v>629202</v>
      </c>
      <c r="E20" s="84">
        <v>1681736</v>
      </c>
      <c r="F20" s="10">
        <f t="shared" si="0"/>
        <v>2936461</v>
      </c>
      <c r="G20" s="6" t="s">
        <v>57</v>
      </c>
    </row>
    <row r="21" spans="1:7" ht="14.45" customHeight="1">
      <c r="A21" s="46">
        <v>26</v>
      </c>
      <c r="B21" s="41" t="s">
        <v>16</v>
      </c>
      <c r="C21" s="83">
        <v>2746</v>
      </c>
      <c r="D21" s="83">
        <v>8329</v>
      </c>
      <c r="E21" s="84">
        <v>61731</v>
      </c>
      <c r="F21" s="10">
        <f t="shared" si="0"/>
        <v>72806</v>
      </c>
      <c r="G21" s="6" t="s">
        <v>43</v>
      </c>
    </row>
    <row r="22" spans="1:7" ht="14.45" customHeight="1">
      <c r="A22" s="46">
        <v>27</v>
      </c>
      <c r="B22" s="42" t="s">
        <v>17</v>
      </c>
      <c r="C22" s="83">
        <v>11165</v>
      </c>
      <c r="D22" s="83">
        <v>33610</v>
      </c>
      <c r="E22" s="84">
        <v>750060</v>
      </c>
      <c r="F22" s="10">
        <f t="shared" si="0"/>
        <v>794835</v>
      </c>
      <c r="G22" s="6" t="s">
        <v>44</v>
      </c>
    </row>
    <row r="23" spans="1:7" ht="14.45" customHeight="1">
      <c r="A23" s="46">
        <v>28</v>
      </c>
      <c r="B23" s="43" t="s">
        <v>18</v>
      </c>
      <c r="C23" s="83">
        <v>4495</v>
      </c>
      <c r="D23" s="83">
        <v>33776</v>
      </c>
      <c r="E23" s="84">
        <v>914829</v>
      </c>
      <c r="F23" s="10">
        <f t="shared" si="0"/>
        <v>953100</v>
      </c>
      <c r="G23" s="6" t="s">
        <v>45</v>
      </c>
    </row>
    <row r="24" spans="1:7" ht="14.45" customHeight="1">
      <c r="A24" s="46">
        <v>29</v>
      </c>
      <c r="B24" s="44" t="s">
        <v>58</v>
      </c>
      <c r="C24" s="83">
        <v>4253</v>
      </c>
      <c r="D24" s="83">
        <v>33110</v>
      </c>
      <c r="E24" s="84">
        <v>167301</v>
      </c>
      <c r="F24" s="10">
        <f t="shared" si="0"/>
        <v>204664</v>
      </c>
      <c r="G24" s="6" t="s">
        <v>46</v>
      </c>
    </row>
    <row r="25" spans="1:7" ht="14.45" customHeight="1">
      <c r="A25" s="46">
        <v>30</v>
      </c>
      <c r="B25" s="31" t="s">
        <v>19</v>
      </c>
      <c r="C25" s="83">
        <v>829</v>
      </c>
      <c r="D25" s="83">
        <v>2768</v>
      </c>
      <c r="E25" s="84">
        <v>87573</v>
      </c>
      <c r="F25" s="10">
        <f t="shared" si="0"/>
        <v>91170</v>
      </c>
      <c r="G25" s="6" t="s">
        <v>47</v>
      </c>
    </row>
    <row r="26" spans="1:7" ht="14.45" customHeight="1">
      <c r="A26" s="46">
        <v>31</v>
      </c>
      <c r="B26" s="31" t="s">
        <v>20</v>
      </c>
      <c r="C26" s="83">
        <v>270609</v>
      </c>
      <c r="D26" s="83">
        <v>317167</v>
      </c>
      <c r="E26" s="84">
        <v>473150</v>
      </c>
      <c r="F26" s="10">
        <f t="shared" si="0"/>
        <v>1060926</v>
      </c>
      <c r="G26" s="6" t="s">
        <v>48</v>
      </c>
    </row>
    <row r="27" spans="1:7" ht="14.45" customHeight="1">
      <c r="A27" s="46">
        <v>32</v>
      </c>
      <c r="B27" s="45" t="s">
        <v>21</v>
      </c>
      <c r="C27" s="83">
        <v>12149</v>
      </c>
      <c r="D27" s="83">
        <v>15073</v>
      </c>
      <c r="E27" s="84">
        <v>159764</v>
      </c>
      <c r="F27" s="10">
        <f t="shared" si="0"/>
        <v>186986</v>
      </c>
      <c r="G27" s="6" t="s">
        <v>49</v>
      </c>
    </row>
    <row r="28" spans="1:7" ht="14.45" customHeight="1">
      <c r="A28" s="46">
        <v>33</v>
      </c>
      <c r="B28" s="31" t="s">
        <v>22</v>
      </c>
      <c r="C28" s="83">
        <v>404616</v>
      </c>
      <c r="D28" s="83">
        <v>104279</v>
      </c>
      <c r="E28" s="84">
        <v>724536</v>
      </c>
      <c r="F28" s="10">
        <f t="shared" si="0"/>
        <v>1233431</v>
      </c>
      <c r="G28" s="6" t="s">
        <v>50</v>
      </c>
    </row>
    <row r="29" spans="1:7" ht="20.100000000000001" customHeight="1">
      <c r="A29" s="88" t="s">
        <v>25</v>
      </c>
      <c r="B29" s="88"/>
      <c r="C29" s="8">
        <f>SUM(C5:C28)</f>
        <v>3010286</v>
      </c>
      <c r="D29" s="8">
        <f>SUM(D5:D28)</f>
        <v>2882510</v>
      </c>
      <c r="E29" s="8">
        <f>SUM(E5:E28)</f>
        <v>31669904</v>
      </c>
      <c r="F29" s="8">
        <f>SUM(F5:F28)</f>
        <v>37562700</v>
      </c>
      <c r="G29" s="7" t="s">
        <v>28</v>
      </c>
    </row>
    <row r="31" spans="1:7" ht="15" customHeight="1">
      <c r="A31" s="72" t="s">
        <v>113</v>
      </c>
      <c r="B31" s="71" t="s">
        <v>110</v>
      </c>
      <c r="C31" s="71"/>
      <c r="D31" s="29"/>
      <c r="E31" s="29"/>
      <c r="F31" s="29"/>
    </row>
    <row r="32" spans="1:7" ht="15" customHeight="1">
      <c r="A32" s="72" t="s">
        <v>113</v>
      </c>
      <c r="B32" s="71" t="s">
        <v>111</v>
      </c>
      <c r="C32" s="71"/>
    </row>
    <row r="33" spans="1:3" ht="15" customHeight="1">
      <c r="A33" s="72" t="s">
        <v>113</v>
      </c>
      <c r="B33" s="71" t="s">
        <v>112</v>
      </c>
      <c r="C33" s="71"/>
    </row>
  </sheetData>
  <mergeCells count="6">
    <mergeCell ref="A3:B4"/>
    <mergeCell ref="G3:G4"/>
    <mergeCell ref="A1:B1"/>
    <mergeCell ref="A29:B29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1.7109375" customWidth="1"/>
    <col min="6" max="6" width="12.42578125" bestFit="1" customWidth="1"/>
    <col min="7" max="7" width="55.7109375" customWidth="1"/>
  </cols>
  <sheetData>
    <row r="1" spans="1:7">
      <c r="A1" s="85" t="s">
        <v>84</v>
      </c>
      <c r="B1" s="85"/>
      <c r="C1" s="47"/>
      <c r="D1" s="47"/>
      <c r="E1" s="47"/>
      <c r="F1" s="47"/>
      <c r="G1" s="47" t="s">
        <v>85</v>
      </c>
    </row>
    <row r="2" spans="1:7" ht="24.95" customHeight="1">
      <c r="A2" s="95" t="s">
        <v>129</v>
      </c>
      <c r="B2" s="95"/>
      <c r="C2" s="95"/>
      <c r="D2" s="65" t="s">
        <v>108</v>
      </c>
      <c r="E2" s="66" t="s">
        <v>109</v>
      </c>
      <c r="F2" s="96" t="s">
        <v>101</v>
      </c>
      <c r="G2" s="96"/>
    </row>
    <row r="3" spans="1:7" ht="20.100000000000001" customHeight="1">
      <c r="A3" s="86" t="s">
        <v>24</v>
      </c>
      <c r="B3" s="86"/>
      <c r="C3" s="12" t="s">
        <v>63</v>
      </c>
      <c r="D3" s="12" t="s">
        <v>64</v>
      </c>
      <c r="E3" s="12" t="s">
        <v>65</v>
      </c>
      <c r="F3" s="12" t="s">
        <v>25</v>
      </c>
      <c r="G3" s="87" t="s">
        <v>29</v>
      </c>
    </row>
    <row r="4" spans="1:7" ht="20.100000000000001" customHeight="1">
      <c r="A4" s="86"/>
      <c r="B4" s="86"/>
      <c r="C4" s="1" t="s">
        <v>0</v>
      </c>
      <c r="D4" s="2" t="s">
        <v>26</v>
      </c>
      <c r="E4" s="3" t="s">
        <v>27</v>
      </c>
      <c r="F4" s="4" t="s">
        <v>28</v>
      </c>
      <c r="G4" s="87"/>
    </row>
    <row r="5" spans="1:7" ht="14.45" customHeight="1">
      <c r="A5" s="46">
        <v>10</v>
      </c>
      <c r="B5" s="31" t="s">
        <v>1</v>
      </c>
      <c r="C5" s="80">
        <v>20133</v>
      </c>
      <c r="D5" s="80">
        <v>22544</v>
      </c>
      <c r="E5" s="84">
        <v>373528</v>
      </c>
      <c r="F5" s="10">
        <f t="shared" ref="F5:F24" si="0">SUM(C5:E5)</f>
        <v>416205</v>
      </c>
      <c r="G5" s="6" t="s">
        <v>30</v>
      </c>
    </row>
    <row r="6" spans="1:7" ht="14.45" customHeight="1">
      <c r="A6" s="46">
        <v>11</v>
      </c>
      <c r="B6" s="32" t="s">
        <v>2</v>
      </c>
      <c r="C6" s="80">
        <v>1546</v>
      </c>
      <c r="D6" s="80">
        <v>2069</v>
      </c>
      <c r="E6" s="84">
        <v>232238</v>
      </c>
      <c r="F6" s="10">
        <f t="shared" si="0"/>
        <v>235853</v>
      </c>
      <c r="G6" s="6" t="s">
        <v>31</v>
      </c>
    </row>
    <row r="7" spans="1:7" ht="14.45" customHeight="1">
      <c r="A7" s="46">
        <v>12</v>
      </c>
      <c r="B7" s="33" t="s">
        <v>3</v>
      </c>
      <c r="C7" s="80">
        <v>171</v>
      </c>
      <c r="D7" s="80">
        <v>98</v>
      </c>
      <c r="E7" s="84">
        <v>98</v>
      </c>
      <c r="F7" s="10">
        <f t="shared" si="0"/>
        <v>367</v>
      </c>
      <c r="G7" s="6" t="s">
        <v>32</v>
      </c>
    </row>
    <row r="8" spans="1:7" ht="14.45" customHeight="1">
      <c r="A8" s="46">
        <v>13</v>
      </c>
      <c r="B8" s="31" t="s">
        <v>4</v>
      </c>
      <c r="C8" s="80">
        <v>4307</v>
      </c>
      <c r="D8" s="80">
        <v>1765</v>
      </c>
      <c r="E8" s="84">
        <v>43392</v>
      </c>
      <c r="F8" s="10">
        <f t="shared" si="0"/>
        <v>49464</v>
      </c>
      <c r="G8" s="6" t="s">
        <v>33</v>
      </c>
    </row>
    <row r="9" spans="1:7" ht="14.45" customHeight="1">
      <c r="A9" s="46">
        <v>14</v>
      </c>
      <c r="B9" s="31" t="s">
        <v>5</v>
      </c>
      <c r="C9" s="80">
        <v>59603</v>
      </c>
      <c r="D9" s="80">
        <v>14214</v>
      </c>
      <c r="E9" s="84">
        <v>20227</v>
      </c>
      <c r="F9" s="10">
        <f t="shared" si="0"/>
        <v>94044</v>
      </c>
      <c r="G9" s="6" t="s">
        <v>34</v>
      </c>
    </row>
    <row r="10" spans="1:7" ht="14.45" customHeight="1">
      <c r="A10" s="46">
        <v>15</v>
      </c>
      <c r="B10" s="34" t="s">
        <v>6</v>
      </c>
      <c r="C10" s="80">
        <v>32</v>
      </c>
      <c r="D10" s="80">
        <v>558</v>
      </c>
      <c r="E10" s="84">
        <v>7757</v>
      </c>
      <c r="F10" s="10">
        <f t="shared" si="0"/>
        <v>8347</v>
      </c>
      <c r="G10" s="6" t="s">
        <v>35</v>
      </c>
    </row>
    <row r="11" spans="1:7" ht="14.45" customHeight="1">
      <c r="A11" s="46">
        <v>16</v>
      </c>
      <c r="B11" s="31" t="s">
        <v>7</v>
      </c>
      <c r="C11" s="80">
        <v>7181</v>
      </c>
      <c r="D11" s="80">
        <v>14117</v>
      </c>
      <c r="E11" s="84">
        <v>37578</v>
      </c>
      <c r="F11" s="10">
        <f t="shared" si="0"/>
        <v>58876</v>
      </c>
      <c r="G11" s="6" t="s">
        <v>54</v>
      </c>
    </row>
    <row r="12" spans="1:7" ht="14.45" customHeight="1">
      <c r="A12" s="46">
        <v>17</v>
      </c>
      <c r="B12" s="35" t="s">
        <v>8</v>
      </c>
      <c r="C12" s="80">
        <v>0</v>
      </c>
      <c r="D12" s="80">
        <v>3627</v>
      </c>
      <c r="E12" s="84">
        <v>194066</v>
      </c>
      <c r="F12" s="10">
        <f t="shared" si="0"/>
        <v>197693</v>
      </c>
      <c r="G12" s="6" t="s">
        <v>36</v>
      </c>
    </row>
    <row r="13" spans="1:7" ht="14.45" customHeight="1">
      <c r="A13" s="46">
        <v>18</v>
      </c>
      <c r="B13" s="36" t="s">
        <v>9</v>
      </c>
      <c r="C13" s="80">
        <v>2856</v>
      </c>
      <c r="D13" s="80">
        <v>10828</v>
      </c>
      <c r="E13" s="84">
        <v>100407</v>
      </c>
      <c r="F13" s="10">
        <f t="shared" si="0"/>
        <v>114091</v>
      </c>
      <c r="G13" s="6" t="s">
        <v>37</v>
      </c>
    </row>
    <row r="14" spans="1:7" ht="14.45" customHeight="1">
      <c r="A14" s="46">
        <v>19</v>
      </c>
      <c r="B14" s="37" t="s">
        <v>55</v>
      </c>
      <c r="C14" s="80">
        <v>1119</v>
      </c>
      <c r="D14" s="80">
        <v>5020</v>
      </c>
      <c r="E14" s="84">
        <v>552281</v>
      </c>
      <c r="F14" s="10">
        <f t="shared" si="0"/>
        <v>558420</v>
      </c>
      <c r="G14" s="6" t="s">
        <v>38</v>
      </c>
    </row>
    <row r="15" spans="1:7" ht="14.45" customHeight="1">
      <c r="A15" s="46">
        <v>20</v>
      </c>
      <c r="B15" s="31" t="s">
        <v>10</v>
      </c>
      <c r="C15" s="80">
        <v>2239</v>
      </c>
      <c r="D15" s="80">
        <v>25677</v>
      </c>
      <c r="E15" s="84">
        <v>2276482</v>
      </c>
      <c r="F15" s="10">
        <f t="shared" si="0"/>
        <v>2304398</v>
      </c>
      <c r="G15" s="6" t="s">
        <v>39</v>
      </c>
    </row>
    <row r="16" spans="1:7" ht="14.45" customHeight="1">
      <c r="A16" s="46">
        <v>21</v>
      </c>
      <c r="B16" s="38" t="s">
        <v>11</v>
      </c>
      <c r="C16" s="80">
        <v>23</v>
      </c>
      <c r="D16" s="80">
        <v>455</v>
      </c>
      <c r="E16" s="84">
        <v>31867</v>
      </c>
      <c r="F16" s="10">
        <f t="shared" si="0"/>
        <v>32345</v>
      </c>
      <c r="G16" s="6" t="s">
        <v>56</v>
      </c>
    </row>
    <row r="17" spans="1:7" ht="14.45" customHeight="1">
      <c r="A17" s="46">
        <v>22</v>
      </c>
      <c r="B17" s="39" t="s">
        <v>12</v>
      </c>
      <c r="C17" s="80">
        <v>1102</v>
      </c>
      <c r="D17" s="80">
        <v>4455</v>
      </c>
      <c r="E17" s="84">
        <v>128791</v>
      </c>
      <c r="F17" s="10">
        <f t="shared" si="0"/>
        <v>134348</v>
      </c>
      <c r="G17" s="6" t="s">
        <v>40</v>
      </c>
    </row>
    <row r="18" spans="1:7" ht="14.45" customHeight="1">
      <c r="A18" s="46">
        <v>23</v>
      </c>
      <c r="B18" s="31" t="s">
        <v>13</v>
      </c>
      <c r="C18" s="80">
        <v>5692</v>
      </c>
      <c r="D18" s="80">
        <v>25764</v>
      </c>
      <c r="E18" s="84">
        <v>816067</v>
      </c>
      <c r="F18" s="10">
        <f t="shared" si="0"/>
        <v>847523</v>
      </c>
      <c r="G18" s="6" t="s">
        <v>41</v>
      </c>
    </row>
    <row r="19" spans="1:7" ht="14.45" customHeight="1">
      <c r="A19" s="46">
        <v>24</v>
      </c>
      <c r="B19" s="40" t="s">
        <v>14</v>
      </c>
      <c r="C19" s="80">
        <v>432</v>
      </c>
      <c r="D19" s="80">
        <v>1421</v>
      </c>
      <c r="E19" s="84">
        <v>286027</v>
      </c>
      <c r="F19" s="10">
        <f t="shared" si="0"/>
        <v>287880</v>
      </c>
      <c r="G19" s="6" t="s">
        <v>42</v>
      </c>
    </row>
    <row r="20" spans="1:7" ht="14.45" customHeight="1">
      <c r="A20" s="46">
        <v>25</v>
      </c>
      <c r="B20" s="31" t="s">
        <v>15</v>
      </c>
      <c r="C20" s="80">
        <v>30183</v>
      </c>
      <c r="D20" s="80">
        <v>44597</v>
      </c>
      <c r="E20" s="84">
        <v>334505</v>
      </c>
      <c r="F20" s="10">
        <f t="shared" si="0"/>
        <v>409285</v>
      </c>
      <c r="G20" s="6" t="s">
        <v>57</v>
      </c>
    </row>
    <row r="21" spans="1:7" ht="14.45" customHeight="1">
      <c r="A21" s="46">
        <v>26</v>
      </c>
      <c r="B21" s="41" t="s">
        <v>16</v>
      </c>
      <c r="C21" s="80">
        <v>0</v>
      </c>
      <c r="D21" s="80">
        <v>0</v>
      </c>
      <c r="E21" s="84">
        <v>8793</v>
      </c>
      <c r="F21" s="10">
        <f t="shared" si="0"/>
        <v>8793</v>
      </c>
      <c r="G21" s="6" t="s">
        <v>43</v>
      </c>
    </row>
    <row r="22" spans="1:7" ht="14.45" customHeight="1">
      <c r="A22" s="46">
        <v>27</v>
      </c>
      <c r="B22" s="42" t="s">
        <v>17</v>
      </c>
      <c r="C22" s="80">
        <v>383</v>
      </c>
      <c r="D22" s="80">
        <v>1859</v>
      </c>
      <c r="E22" s="84">
        <v>100699</v>
      </c>
      <c r="F22" s="10">
        <f t="shared" si="0"/>
        <v>102941</v>
      </c>
      <c r="G22" s="6" t="s">
        <v>44</v>
      </c>
    </row>
    <row r="23" spans="1:7" ht="14.45" customHeight="1">
      <c r="A23" s="46">
        <v>28</v>
      </c>
      <c r="B23" s="43" t="s">
        <v>18</v>
      </c>
      <c r="C23" s="80">
        <v>358</v>
      </c>
      <c r="D23" s="80">
        <v>2610</v>
      </c>
      <c r="E23" s="84">
        <v>199722</v>
      </c>
      <c r="F23" s="10">
        <f t="shared" si="0"/>
        <v>202690</v>
      </c>
      <c r="G23" s="6" t="s">
        <v>45</v>
      </c>
    </row>
    <row r="24" spans="1:7" ht="14.45" customHeight="1">
      <c r="A24" s="46">
        <v>29</v>
      </c>
      <c r="B24" s="44" t="s">
        <v>58</v>
      </c>
      <c r="C24" s="80">
        <v>0</v>
      </c>
      <c r="D24" s="80">
        <v>2867</v>
      </c>
      <c r="E24" s="84">
        <v>50109</v>
      </c>
      <c r="F24" s="10">
        <f t="shared" si="0"/>
        <v>52976</v>
      </c>
      <c r="G24" s="6" t="s">
        <v>46</v>
      </c>
    </row>
    <row r="25" spans="1:7" ht="14.45" customHeight="1">
      <c r="A25" s="46">
        <v>30</v>
      </c>
      <c r="B25" s="31" t="s">
        <v>19</v>
      </c>
      <c r="C25" s="80">
        <v>122</v>
      </c>
      <c r="D25" s="80">
        <v>124</v>
      </c>
      <c r="E25" s="84">
        <v>10989</v>
      </c>
      <c r="F25" s="10">
        <f t="shared" ref="F25:F28" si="1">SUM(C25:E25)</f>
        <v>11235</v>
      </c>
      <c r="G25" s="6" t="s">
        <v>47</v>
      </c>
    </row>
    <row r="26" spans="1:7" ht="14.45" customHeight="1">
      <c r="A26" s="46">
        <v>31</v>
      </c>
      <c r="B26" s="31" t="s">
        <v>20</v>
      </c>
      <c r="C26" s="80">
        <v>13239</v>
      </c>
      <c r="D26" s="80">
        <v>16564</v>
      </c>
      <c r="E26" s="84">
        <v>138242</v>
      </c>
      <c r="F26" s="10">
        <f t="shared" si="1"/>
        <v>168045</v>
      </c>
      <c r="G26" s="6" t="s">
        <v>48</v>
      </c>
    </row>
    <row r="27" spans="1:7" ht="14.45" customHeight="1">
      <c r="A27" s="46">
        <v>32</v>
      </c>
      <c r="B27" s="45" t="s">
        <v>21</v>
      </c>
      <c r="C27" s="80">
        <v>1024</v>
      </c>
      <c r="D27" s="80">
        <v>796</v>
      </c>
      <c r="E27" s="84">
        <v>31140</v>
      </c>
      <c r="F27" s="10">
        <f t="shared" si="1"/>
        <v>32960</v>
      </c>
      <c r="G27" s="6" t="s">
        <v>49</v>
      </c>
    </row>
    <row r="28" spans="1:7" ht="14.45" customHeight="1">
      <c r="A28" s="46">
        <v>33</v>
      </c>
      <c r="B28" s="31" t="s">
        <v>22</v>
      </c>
      <c r="C28" s="80">
        <v>22024</v>
      </c>
      <c r="D28" s="80">
        <v>8896</v>
      </c>
      <c r="E28" s="84">
        <v>135034</v>
      </c>
      <c r="F28" s="10">
        <f t="shared" si="1"/>
        <v>165954</v>
      </c>
      <c r="G28" s="6" t="s">
        <v>50</v>
      </c>
    </row>
    <row r="29" spans="1:7" ht="20.100000000000001" customHeight="1">
      <c r="A29" s="88" t="s">
        <v>25</v>
      </c>
      <c r="B29" s="88"/>
      <c r="C29" s="8">
        <f>SUM(C5:C28)</f>
        <v>173769</v>
      </c>
      <c r="D29" s="8">
        <f>SUM(D5:D28)</f>
        <v>210925</v>
      </c>
      <c r="E29" s="8">
        <f>SUM(E5:E28)</f>
        <v>6110039</v>
      </c>
      <c r="F29" s="18">
        <f t="shared" ref="F29" si="2">SUM(C29:E29)</f>
        <v>6494733</v>
      </c>
      <c r="G29" s="7" t="s">
        <v>28</v>
      </c>
    </row>
    <row r="31" spans="1:7" ht="15" customHeight="1">
      <c r="A31" s="72" t="s">
        <v>113</v>
      </c>
      <c r="B31" s="71" t="s">
        <v>110</v>
      </c>
      <c r="C31" s="71"/>
      <c r="D31" s="29"/>
      <c r="E31" s="29"/>
      <c r="F31" s="29"/>
    </row>
    <row r="32" spans="1:7" ht="15" customHeight="1">
      <c r="A32" s="72" t="s">
        <v>113</v>
      </c>
      <c r="B32" s="71" t="s">
        <v>111</v>
      </c>
      <c r="C32" s="71"/>
    </row>
    <row r="33" spans="1:3" ht="15" customHeight="1">
      <c r="A33" s="72" t="s">
        <v>113</v>
      </c>
      <c r="B33" s="71" t="s">
        <v>112</v>
      </c>
      <c r="C33" s="71"/>
    </row>
  </sheetData>
  <mergeCells count="6">
    <mergeCell ref="A3:B4"/>
    <mergeCell ref="G3:G4"/>
    <mergeCell ref="A1:B1"/>
    <mergeCell ref="A29:B29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3" width="12.42578125" bestFit="1" customWidth="1"/>
    <col min="4" max="4" width="11.7109375" customWidth="1"/>
    <col min="5" max="6" width="12.42578125" bestFit="1" customWidth="1"/>
    <col min="7" max="7" width="55.7109375" customWidth="1"/>
  </cols>
  <sheetData>
    <row r="1" spans="1:7">
      <c r="A1" s="85" t="s">
        <v>86</v>
      </c>
      <c r="B1" s="85"/>
      <c r="C1" s="47"/>
      <c r="D1" s="47"/>
      <c r="E1" s="47"/>
      <c r="F1" s="47"/>
      <c r="G1" s="47" t="s">
        <v>87</v>
      </c>
    </row>
    <row r="2" spans="1:7" ht="24.95" customHeight="1">
      <c r="A2" s="95" t="s">
        <v>130</v>
      </c>
      <c r="B2" s="95"/>
      <c r="C2" s="95"/>
      <c r="D2" s="76" t="s">
        <v>108</v>
      </c>
      <c r="E2" s="77" t="s">
        <v>109</v>
      </c>
      <c r="F2" s="63"/>
      <c r="G2" s="63" t="s">
        <v>102</v>
      </c>
    </row>
    <row r="3" spans="1:7" ht="20.100000000000001" customHeight="1">
      <c r="A3" s="86" t="s">
        <v>24</v>
      </c>
      <c r="B3" s="86"/>
      <c r="C3" s="15" t="s">
        <v>63</v>
      </c>
      <c r="D3" s="15" t="s">
        <v>64</v>
      </c>
      <c r="E3" s="15" t="s">
        <v>65</v>
      </c>
      <c r="F3" s="15" t="s">
        <v>25</v>
      </c>
      <c r="G3" s="87" t="s">
        <v>29</v>
      </c>
    </row>
    <row r="4" spans="1:7" ht="20.100000000000001" customHeight="1">
      <c r="A4" s="86"/>
      <c r="B4" s="86"/>
      <c r="C4" s="19" t="s">
        <v>0</v>
      </c>
      <c r="D4" s="20" t="s">
        <v>26</v>
      </c>
      <c r="E4" s="21" t="s">
        <v>27</v>
      </c>
      <c r="F4" s="22" t="s">
        <v>28</v>
      </c>
      <c r="G4" s="87"/>
    </row>
    <row r="5" spans="1:7" ht="14.45" customHeight="1">
      <c r="A5" s="46">
        <v>10</v>
      </c>
      <c r="B5" s="31" t="s">
        <v>1</v>
      </c>
      <c r="C5" s="13">
        <f>الرواتب!C5+المزايا!C5</f>
        <v>351596</v>
      </c>
      <c r="D5" s="13">
        <f>الرواتب!D5+المزايا!D5</f>
        <v>265805</v>
      </c>
      <c r="E5" s="13">
        <f>الرواتب!E5+المزايا!E5</f>
        <v>3562249</v>
      </c>
      <c r="F5" s="10">
        <f t="shared" ref="F5:F24" si="0">SUM(C5:E5)</f>
        <v>4179650</v>
      </c>
      <c r="G5" s="6" t="s">
        <v>30</v>
      </c>
    </row>
    <row r="6" spans="1:7" ht="14.45" customHeight="1">
      <c r="A6" s="46">
        <v>11</v>
      </c>
      <c r="B6" s="32" t="s">
        <v>2</v>
      </c>
      <c r="C6" s="13">
        <f>الرواتب!C6+المزايا!C6</f>
        <v>24897</v>
      </c>
      <c r="D6" s="13">
        <f>الرواتب!D6+المزايا!D6</f>
        <v>42438</v>
      </c>
      <c r="E6" s="13">
        <f>الرواتب!E6+المزايا!E6</f>
        <v>1174297</v>
      </c>
      <c r="F6" s="10">
        <f t="shared" si="0"/>
        <v>1241632</v>
      </c>
      <c r="G6" s="6" t="s">
        <v>31</v>
      </c>
    </row>
    <row r="7" spans="1:7" ht="14.45" customHeight="1">
      <c r="A7" s="46">
        <v>12</v>
      </c>
      <c r="B7" s="33" t="s">
        <v>3</v>
      </c>
      <c r="C7" s="13">
        <f>الرواتب!C7+المزايا!C7</f>
        <v>2078</v>
      </c>
      <c r="D7" s="13">
        <f>الرواتب!D7+المزايا!D7</f>
        <v>1177</v>
      </c>
      <c r="E7" s="13">
        <f>الرواتب!E7+المزايا!E7</f>
        <v>1348</v>
      </c>
      <c r="F7" s="10">
        <f t="shared" si="0"/>
        <v>4603</v>
      </c>
      <c r="G7" s="6" t="s">
        <v>32</v>
      </c>
    </row>
    <row r="8" spans="1:7" ht="14.45" customHeight="1">
      <c r="A8" s="46">
        <v>13</v>
      </c>
      <c r="B8" s="31" t="s">
        <v>4</v>
      </c>
      <c r="C8" s="13">
        <f>الرواتب!C8+المزايا!C8</f>
        <v>85652</v>
      </c>
      <c r="D8" s="13">
        <f>الرواتب!D8+المزايا!D8</f>
        <v>33685</v>
      </c>
      <c r="E8" s="13">
        <f>الرواتب!E8+المزايا!E8</f>
        <v>434588</v>
      </c>
      <c r="F8" s="10">
        <f t="shared" si="0"/>
        <v>553925</v>
      </c>
      <c r="G8" s="6" t="s">
        <v>33</v>
      </c>
    </row>
    <row r="9" spans="1:7" ht="14.45" customHeight="1">
      <c r="A9" s="46">
        <v>14</v>
      </c>
      <c r="B9" s="31" t="s">
        <v>5</v>
      </c>
      <c r="C9" s="13">
        <f>الرواتب!C9+المزايا!C9</f>
        <v>964732</v>
      </c>
      <c r="D9" s="13">
        <f>الرواتب!D9+المزايا!D9</f>
        <v>268287</v>
      </c>
      <c r="E9" s="13">
        <f>الرواتب!E9+المزايا!E9</f>
        <v>177526</v>
      </c>
      <c r="F9" s="10">
        <f t="shared" si="0"/>
        <v>1410545</v>
      </c>
      <c r="G9" s="6" t="s">
        <v>34</v>
      </c>
    </row>
    <row r="10" spans="1:7" ht="14.45" customHeight="1">
      <c r="A10" s="46">
        <v>15</v>
      </c>
      <c r="B10" s="34" t="s">
        <v>6</v>
      </c>
      <c r="C10" s="13">
        <f>الرواتب!C10+المزايا!C10</f>
        <v>2739</v>
      </c>
      <c r="D10" s="13">
        <f>الرواتب!D10+المزايا!D10</f>
        <v>3391</v>
      </c>
      <c r="E10" s="13">
        <f>الرواتب!E10+المزايا!E10</f>
        <v>46906</v>
      </c>
      <c r="F10" s="10">
        <f t="shared" si="0"/>
        <v>53036</v>
      </c>
      <c r="G10" s="6" t="s">
        <v>35</v>
      </c>
    </row>
    <row r="11" spans="1:7" ht="14.45" customHeight="1">
      <c r="A11" s="46">
        <v>16</v>
      </c>
      <c r="B11" s="31" t="s">
        <v>7</v>
      </c>
      <c r="C11" s="13">
        <f>الرواتب!C11+المزايا!C11</f>
        <v>142852</v>
      </c>
      <c r="D11" s="13">
        <f>الرواتب!D11+المزايا!D11</f>
        <v>223563</v>
      </c>
      <c r="E11" s="13">
        <f>الرواتب!E11+المزايا!E11</f>
        <v>257086</v>
      </c>
      <c r="F11" s="10">
        <f t="shared" si="0"/>
        <v>623501</v>
      </c>
      <c r="G11" s="6" t="s">
        <v>54</v>
      </c>
    </row>
    <row r="12" spans="1:7" ht="14.45" customHeight="1">
      <c r="A12" s="46">
        <v>17</v>
      </c>
      <c r="B12" s="35" t="s">
        <v>8</v>
      </c>
      <c r="C12" s="13">
        <f>الرواتب!C12+المزايا!C12</f>
        <v>4576</v>
      </c>
      <c r="D12" s="13">
        <f>الرواتب!D12+المزايا!D12</f>
        <v>37927</v>
      </c>
      <c r="E12" s="13">
        <f>الرواتب!E12+المزايا!E12</f>
        <v>921964</v>
      </c>
      <c r="F12" s="10">
        <f t="shared" si="0"/>
        <v>964467</v>
      </c>
      <c r="G12" s="6" t="s">
        <v>36</v>
      </c>
    </row>
    <row r="13" spans="1:7" ht="14.45" customHeight="1">
      <c r="A13" s="46">
        <v>18</v>
      </c>
      <c r="B13" s="36" t="s">
        <v>9</v>
      </c>
      <c r="C13" s="13">
        <f>الرواتب!C13+المزايا!C13</f>
        <v>61914</v>
      </c>
      <c r="D13" s="13">
        <f>الرواتب!D13+المزايا!D13</f>
        <v>99979</v>
      </c>
      <c r="E13" s="13">
        <f>الرواتب!E13+المزايا!E13</f>
        <v>570599</v>
      </c>
      <c r="F13" s="10">
        <f t="shared" si="0"/>
        <v>732492</v>
      </c>
      <c r="G13" s="6" t="s">
        <v>37</v>
      </c>
    </row>
    <row r="14" spans="1:7" ht="14.45" customHeight="1">
      <c r="A14" s="46">
        <v>19</v>
      </c>
      <c r="B14" s="37" t="s">
        <v>55</v>
      </c>
      <c r="C14" s="13">
        <f>الرواتب!C14+المزايا!C14</f>
        <v>5816</v>
      </c>
      <c r="D14" s="13">
        <f>الرواتب!D14+المزايا!D14</f>
        <v>66560</v>
      </c>
      <c r="E14" s="13">
        <f>الرواتب!E14+المزايا!E14</f>
        <v>4984063</v>
      </c>
      <c r="F14" s="10">
        <f t="shared" si="0"/>
        <v>5056439</v>
      </c>
      <c r="G14" s="6" t="s">
        <v>38</v>
      </c>
    </row>
    <row r="15" spans="1:7" ht="14.45" customHeight="1">
      <c r="A15" s="46">
        <v>20</v>
      </c>
      <c r="B15" s="31" t="s">
        <v>10</v>
      </c>
      <c r="C15" s="13">
        <f>الرواتب!C15+المزايا!C15</f>
        <v>18930</v>
      </c>
      <c r="D15" s="13">
        <f>الرواتب!D15+المزايا!D15</f>
        <v>277507</v>
      </c>
      <c r="E15" s="13">
        <f>الرواتب!E15+المزايا!E15</f>
        <v>10158020</v>
      </c>
      <c r="F15" s="10">
        <f t="shared" si="0"/>
        <v>10454457</v>
      </c>
      <c r="G15" s="6" t="s">
        <v>39</v>
      </c>
    </row>
    <row r="16" spans="1:7" ht="14.45" customHeight="1">
      <c r="A16" s="46">
        <v>21</v>
      </c>
      <c r="B16" s="38" t="s">
        <v>11</v>
      </c>
      <c r="C16" s="13">
        <f>الرواتب!C16+المزايا!C16</f>
        <v>1030</v>
      </c>
      <c r="D16" s="13">
        <f>الرواتب!D16+المزايا!D16</f>
        <v>10607</v>
      </c>
      <c r="E16" s="13">
        <f>الرواتب!E16+المزايا!E16</f>
        <v>429856</v>
      </c>
      <c r="F16" s="10">
        <f t="shared" si="0"/>
        <v>441493</v>
      </c>
      <c r="G16" s="6" t="s">
        <v>56</v>
      </c>
    </row>
    <row r="17" spans="1:7" ht="14.45" customHeight="1">
      <c r="A17" s="46">
        <v>22</v>
      </c>
      <c r="B17" s="39" t="s">
        <v>12</v>
      </c>
      <c r="C17" s="13">
        <f>الرواتب!C17+المزايا!C17</f>
        <v>12957</v>
      </c>
      <c r="D17" s="13">
        <f>الرواتب!D17+المزايا!D17</f>
        <v>77357</v>
      </c>
      <c r="E17" s="13">
        <f>الرواتب!E17+المزايا!E17</f>
        <v>788320</v>
      </c>
      <c r="F17" s="10">
        <f t="shared" si="0"/>
        <v>878634</v>
      </c>
      <c r="G17" s="6" t="s">
        <v>40</v>
      </c>
    </row>
    <row r="18" spans="1:7" ht="14.45" customHeight="1">
      <c r="A18" s="46">
        <v>23</v>
      </c>
      <c r="B18" s="31" t="s">
        <v>13</v>
      </c>
      <c r="C18" s="13">
        <f>الرواتب!C18+المزايا!C18</f>
        <v>95123</v>
      </c>
      <c r="D18" s="13">
        <f>الرواتب!D18+المزايا!D18</f>
        <v>389345</v>
      </c>
      <c r="E18" s="13">
        <f>الرواتب!E18+المزايا!E18</f>
        <v>4716643</v>
      </c>
      <c r="F18" s="10">
        <f t="shared" si="0"/>
        <v>5201111</v>
      </c>
      <c r="G18" s="6" t="s">
        <v>41</v>
      </c>
    </row>
    <row r="19" spans="1:7" ht="14.45" customHeight="1">
      <c r="A19" s="46">
        <v>24</v>
      </c>
      <c r="B19" s="40" t="s">
        <v>14</v>
      </c>
      <c r="C19" s="13">
        <f>الرواتب!C19+المزايا!C19</f>
        <v>5445</v>
      </c>
      <c r="D19" s="13">
        <f>الرواتب!D19+المزايا!D19</f>
        <v>40180</v>
      </c>
      <c r="E19" s="13">
        <f>الرواتب!E19+المزايا!E19</f>
        <v>3526565</v>
      </c>
      <c r="F19" s="10">
        <f t="shared" si="0"/>
        <v>3572190</v>
      </c>
      <c r="G19" s="6" t="s">
        <v>42</v>
      </c>
    </row>
    <row r="20" spans="1:7" ht="14.45" customHeight="1">
      <c r="A20" s="46">
        <v>25</v>
      </c>
      <c r="B20" s="31" t="s">
        <v>15</v>
      </c>
      <c r="C20" s="13">
        <f>الرواتب!C20+المزايا!C20</f>
        <v>655706</v>
      </c>
      <c r="D20" s="13">
        <f>الرواتب!D20+المزايا!D20</f>
        <v>673799</v>
      </c>
      <c r="E20" s="13">
        <f>الرواتب!E20+المزايا!E20</f>
        <v>2016241</v>
      </c>
      <c r="F20" s="10">
        <f t="shared" si="0"/>
        <v>3345746</v>
      </c>
      <c r="G20" s="6" t="s">
        <v>57</v>
      </c>
    </row>
    <row r="21" spans="1:7" ht="14.45" customHeight="1">
      <c r="A21" s="46">
        <v>26</v>
      </c>
      <c r="B21" s="41" t="s">
        <v>16</v>
      </c>
      <c r="C21" s="13">
        <f>الرواتب!C21+المزايا!C21</f>
        <v>2746</v>
      </c>
      <c r="D21" s="13">
        <f>الرواتب!D21+المزايا!D21</f>
        <v>8329</v>
      </c>
      <c r="E21" s="13">
        <f>الرواتب!E21+المزايا!E21</f>
        <v>70524</v>
      </c>
      <c r="F21" s="10">
        <f t="shared" si="0"/>
        <v>81599</v>
      </c>
      <c r="G21" s="6" t="s">
        <v>43</v>
      </c>
    </row>
    <row r="22" spans="1:7" ht="14.45" customHeight="1">
      <c r="A22" s="46">
        <v>27</v>
      </c>
      <c r="B22" s="42" t="s">
        <v>17</v>
      </c>
      <c r="C22" s="13">
        <f>الرواتب!C22+المزايا!C22</f>
        <v>11548</v>
      </c>
      <c r="D22" s="13">
        <f>الرواتب!D22+المزايا!D22</f>
        <v>35469</v>
      </c>
      <c r="E22" s="13">
        <f>الرواتب!E22+المزايا!E22</f>
        <v>850759</v>
      </c>
      <c r="F22" s="10">
        <f t="shared" si="0"/>
        <v>897776</v>
      </c>
      <c r="G22" s="6" t="s">
        <v>44</v>
      </c>
    </row>
    <row r="23" spans="1:7" ht="14.45" customHeight="1">
      <c r="A23" s="46">
        <v>28</v>
      </c>
      <c r="B23" s="43" t="s">
        <v>18</v>
      </c>
      <c r="C23" s="13">
        <f>الرواتب!C23+المزايا!C23</f>
        <v>4853</v>
      </c>
      <c r="D23" s="13">
        <f>الرواتب!D23+المزايا!D23</f>
        <v>36386</v>
      </c>
      <c r="E23" s="13">
        <f>الرواتب!E23+المزايا!E23</f>
        <v>1114551</v>
      </c>
      <c r="F23" s="10">
        <f t="shared" si="0"/>
        <v>1155790</v>
      </c>
      <c r="G23" s="6" t="s">
        <v>45</v>
      </c>
    </row>
    <row r="24" spans="1:7" ht="14.45" customHeight="1">
      <c r="A24" s="46">
        <v>29</v>
      </c>
      <c r="B24" s="44" t="s">
        <v>58</v>
      </c>
      <c r="C24" s="13">
        <f>الرواتب!C24+المزايا!C24</f>
        <v>4253</v>
      </c>
      <c r="D24" s="13">
        <f>الرواتب!D24+المزايا!D24</f>
        <v>35977</v>
      </c>
      <c r="E24" s="13">
        <f>الرواتب!E24+المزايا!E24</f>
        <v>217410</v>
      </c>
      <c r="F24" s="10">
        <f t="shared" si="0"/>
        <v>257640</v>
      </c>
      <c r="G24" s="6" t="s">
        <v>46</v>
      </c>
    </row>
    <row r="25" spans="1:7" ht="14.45" customHeight="1">
      <c r="A25" s="46">
        <v>30</v>
      </c>
      <c r="B25" s="31" t="s">
        <v>19</v>
      </c>
      <c r="C25" s="13">
        <f>الرواتب!C25+المزايا!C25</f>
        <v>951</v>
      </c>
      <c r="D25" s="13">
        <f>الرواتب!D25+المزايا!D25</f>
        <v>2892</v>
      </c>
      <c r="E25" s="13">
        <f>الرواتب!E25+المزايا!E25</f>
        <v>98562</v>
      </c>
      <c r="F25" s="10">
        <f t="shared" ref="F25:F28" si="1">SUM(C25:E25)</f>
        <v>102405</v>
      </c>
      <c r="G25" s="6" t="s">
        <v>47</v>
      </c>
    </row>
    <row r="26" spans="1:7" ht="14.45" customHeight="1">
      <c r="A26" s="46">
        <v>31</v>
      </c>
      <c r="B26" s="31" t="s">
        <v>20</v>
      </c>
      <c r="C26" s="13">
        <f>الرواتب!C26+المزايا!C26</f>
        <v>283848</v>
      </c>
      <c r="D26" s="13">
        <f>الرواتب!D26+المزايا!D26</f>
        <v>333731</v>
      </c>
      <c r="E26" s="13">
        <f>الرواتب!E26+المزايا!E26</f>
        <v>611392</v>
      </c>
      <c r="F26" s="10">
        <f t="shared" si="1"/>
        <v>1228971</v>
      </c>
      <c r="G26" s="6" t="s">
        <v>48</v>
      </c>
    </row>
    <row r="27" spans="1:7" ht="14.45" customHeight="1">
      <c r="A27" s="46">
        <v>32</v>
      </c>
      <c r="B27" s="45" t="s">
        <v>21</v>
      </c>
      <c r="C27" s="13">
        <f>الرواتب!C27+المزايا!C27</f>
        <v>13173</v>
      </c>
      <c r="D27" s="13">
        <f>الرواتب!D27+المزايا!D27</f>
        <v>15869</v>
      </c>
      <c r="E27" s="13">
        <f>الرواتب!E27+المزايا!E27</f>
        <v>190904</v>
      </c>
      <c r="F27" s="10">
        <f t="shared" si="1"/>
        <v>219946</v>
      </c>
      <c r="G27" s="6" t="s">
        <v>49</v>
      </c>
    </row>
    <row r="28" spans="1:7" ht="14.45" customHeight="1">
      <c r="A28" s="46">
        <v>33</v>
      </c>
      <c r="B28" s="31" t="s">
        <v>22</v>
      </c>
      <c r="C28" s="13">
        <f>الرواتب!C28+المزايا!C28</f>
        <v>426640</v>
      </c>
      <c r="D28" s="13">
        <f>الرواتب!D28+المزايا!D28</f>
        <v>113175</v>
      </c>
      <c r="E28" s="13">
        <f>الرواتب!E28+المزايا!E28</f>
        <v>859570</v>
      </c>
      <c r="F28" s="10">
        <f t="shared" si="1"/>
        <v>1399385</v>
      </c>
      <c r="G28" s="6" t="s">
        <v>50</v>
      </c>
    </row>
    <row r="29" spans="1:7" ht="20.100000000000001" customHeight="1">
      <c r="A29" s="88" t="s">
        <v>25</v>
      </c>
      <c r="B29" s="88"/>
      <c r="C29" s="8">
        <f>SUM(C5:C28)</f>
        <v>3184055</v>
      </c>
      <c r="D29" s="8">
        <f>SUM(D5:D28)</f>
        <v>3093435</v>
      </c>
      <c r="E29" s="8">
        <f>SUM(E5:E28)</f>
        <v>37779943</v>
      </c>
      <c r="F29" s="18">
        <f t="shared" ref="F29" si="2">SUM(C29:E29)</f>
        <v>44057433</v>
      </c>
      <c r="G29" s="7" t="s">
        <v>28</v>
      </c>
    </row>
    <row r="31" spans="1:7" ht="15" customHeight="1">
      <c r="A31" s="72" t="s">
        <v>113</v>
      </c>
      <c r="B31" s="71" t="s">
        <v>110</v>
      </c>
      <c r="C31" s="71"/>
    </row>
    <row r="32" spans="1:7" ht="15" customHeight="1">
      <c r="A32" s="72" t="s">
        <v>113</v>
      </c>
      <c r="B32" s="71" t="s">
        <v>111</v>
      </c>
      <c r="C32" s="71"/>
    </row>
    <row r="33" spans="1:3" ht="15" customHeight="1">
      <c r="A33" s="72" t="s">
        <v>113</v>
      </c>
      <c r="B33" s="71" t="s">
        <v>112</v>
      </c>
      <c r="C33" s="71"/>
    </row>
  </sheetData>
  <mergeCells count="5">
    <mergeCell ref="A3:B4"/>
    <mergeCell ref="G3:G4"/>
    <mergeCell ref="A1:B1"/>
    <mergeCell ref="A29:B29"/>
    <mergeCell ref="A2:C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5.7109375" customWidth="1"/>
    <col min="6" max="6" width="55.7109375" customWidth="1"/>
  </cols>
  <sheetData>
    <row r="1" spans="1:6" ht="12.75" customHeight="1">
      <c r="A1" s="97" t="s">
        <v>88</v>
      </c>
      <c r="B1" s="97"/>
      <c r="C1" s="97"/>
      <c r="D1" s="30"/>
      <c r="E1" s="98" t="s">
        <v>89</v>
      </c>
      <c r="F1" s="98"/>
    </row>
    <row r="2" spans="1:6" ht="24.95" customHeight="1">
      <c r="A2" s="99" t="s">
        <v>131</v>
      </c>
      <c r="B2" s="99"/>
      <c r="C2" s="100" t="s">
        <v>107</v>
      </c>
      <c r="D2" s="100"/>
      <c r="E2" s="100"/>
      <c r="F2" s="61" t="s">
        <v>103</v>
      </c>
    </row>
    <row r="3" spans="1:6" ht="20.100000000000001" customHeight="1">
      <c r="A3" s="86" t="s">
        <v>24</v>
      </c>
      <c r="B3" s="86"/>
      <c r="C3" s="17" t="s">
        <v>52</v>
      </c>
      <c r="D3" s="17" t="s">
        <v>53</v>
      </c>
      <c r="E3" s="17" t="s">
        <v>25</v>
      </c>
      <c r="F3" s="87" t="s">
        <v>29</v>
      </c>
    </row>
    <row r="4" spans="1:6" ht="20.100000000000001" customHeight="1">
      <c r="A4" s="86"/>
      <c r="B4" s="86"/>
      <c r="C4" s="16" t="s">
        <v>68</v>
      </c>
      <c r="D4" s="16" t="s">
        <v>69</v>
      </c>
      <c r="E4" s="5" t="s">
        <v>28</v>
      </c>
      <c r="F4" s="87"/>
    </row>
    <row r="5" spans="1:6" ht="14.45" customHeight="1">
      <c r="A5" s="46">
        <v>10</v>
      </c>
      <c r="B5" s="31" t="s">
        <v>1</v>
      </c>
      <c r="C5" s="48">
        <f>الرواتب!F5</f>
        <v>3763445</v>
      </c>
      <c r="D5" s="48">
        <f>المزايا!F5</f>
        <v>416205</v>
      </c>
      <c r="E5" s="50">
        <f t="shared" ref="E5:E28" si="0">SUM(C5:D5)</f>
        <v>4179650</v>
      </c>
      <c r="F5" s="6" t="s">
        <v>30</v>
      </c>
    </row>
    <row r="6" spans="1:6" ht="14.45" customHeight="1">
      <c r="A6" s="46">
        <v>11</v>
      </c>
      <c r="B6" s="32" t="s">
        <v>2</v>
      </c>
      <c r="C6" s="48">
        <f>الرواتب!F6</f>
        <v>1005779</v>
      </c>
      <c r="D6" s="48">
        <f>المزايا!F6</f>
        <v>235853</v>
      </c>
      <c r="E6" s="50">
        <f t="shared" si="0"/>
        <v>1241632</v>
      </c>
      <c r="F6" s="6" t="s">
        <v>31</v>
      </c>
    </row>
    <row r="7" spans="1:6" ht="14.45" customHeight="1">
      <c r="A7" s="46">
        <v>12</v>
      </c>
      <c r="B7" s="33" t="s">
        <v>3</v>
      </c>
      <c r="C7" s="48">
        <f>الرواتب!F7</f>
        <v>4236</v>
      </c>
      <c r="D7" s="48">
        <f>المزايا!F7</f>
        <v>367</v>
      </c>
      <c r="E7" s="50">
        <f t="shared" si="0"/>
        <v>4603</v>
      </c>
      <c r="F7" s="6" t="s">
        <v>32</v>
      </c>
    </row>
    <row r="8" spans="1:6" ht="14.45" customHeight="1">
      <c r="A8" s="46">
        <v>13</v>
      </c>
      <c r="B8" s="31" t="s">
        <v>4</v>
      </c>
      <c r="C8" s="48">
        <f>الرواتب!F8</f>
        <v>504461</v>
      </c>
      <c r="D8" s="48">
        <f>المزايا!F8</f>
        <v>49464</v>
      </c>
      <c r="E8" s="50">
        <f t="shared" si="0"/>
        <v>553925</v>
      </c>
      <c r="F8" s="6" t="s">
        <v>33</v>
      </c>
    </row>
    <row r="9" spans="1:6" ht="14.45" customHeight="1">
      <c r="A9" s="46">
        <v>14</v>
      </c>
      <c r="B9" s="31" t="s">
        <v>5</v>
      </c>
      <c r="C9" s="48">
        <f>الرواتب!F9</f>
        <v>1316501</v>
      </c>
      <c r="D9" s="48">
        <f>المزايا!F9</f>
        <v>94044</v>
      </c>
      <c r="E9" s="50">
        <f t="shared" si="0"/>
        <v>1410545</v>
      </c>
      <c r="F9" s="6" t="s">
        <v>34</v>
      </c>
    </row>
    <row r="10" spans="1:6" ht="14.45" customHeight="1">
      <c r="A10" s="46">
        <v>15</v>
      </c>
      <c r="B10" s="34" t="s">
        <v>6</v>
      </c>
      <c r="C10" s="48">
        <f>الرواتب!F10</f>
        <v>44689</v>
      </c>
      <c r="D10" s="48">
        <f>المزايا!F10</f>
        <v>8347</v>
      </c>
      <c r="E10" s="50">
        <f t="shared" si="0"/>
        <v>53036</v>
      </c>
      <c r="F10" s="6" t="s">
        <v>35</v>
      </c>
    </row>
    <row r="11" spans="1:6" ht="14.45" customHeight="1">
      <c r="A11" s="46">
        <v>16</v>
      </c>
      <c r="B11" s="31" t="s">
        <v>7</v>
      </c>
      <c r="C11" s="48">
        <f>الرواتب!F11</f>
        <v>564625</v>
      </c>
      <c r="D11" s="48">
        <f>المزايا!F11</f>
        <v>58876</v>
      </c>
      <c r="E11" s="50">
        <f t="shared" si="0"/>
        <v>623501</v>
      </c>
      <c r="F11" s="6" t="s">
        <v>54</v>
      </c>
    </row>
    <row r="12" spans="1:6" ht="14.45" customHeight="1">
      <c r="A12" s="46">
        <v>17</v>
      </c>
      <c r="B12" s="35" t="s">
        <v>8</v>
      </c>
      <c r="C12" s="48">
        <f>الرواتب!F12</f>
        <v>766774</v>
      </c>
      <c r="D12" s="48">
        <f>المزايا!F12</f>
        <v>197693</v>
      </c>
      <c r="E12" s="50">
        <f t="shared" si="0"/>
        <v>964467</v>
      </c>
      <c r="F12" s="6" t="s">
        <v>36</v>
      </c>
    </row>
    <row r="13" spans="1:6" ht="14.45" customHeight="1">
      <c r="A13" s="46">
        <v>18</v>
      </c>
      <c r="B13" s="36" t="s">
        <v>9</v>
      </c>
      <c r="C13" s="48">
        <f>الرواتب!F13</f>
        <v>618401</v>
      </c>
      <c r="D13" s="48">
        <f>المزايا!F13</f>
        <v>114091</v>
      </c>
      <c r="E13" s="50">
        <f t="shared" si="0"/>
        <v>732492</v>
      </c>
      <c r="F13" s="6" t="s">
        <v>37</v>
      </c>
    </row>
    <row r="14" spans="1:6" ht="14.45" customHeight="1">
      <c r="A14" s="46">
        <v>19</v>
      </c>
      <c r="B14" s="37" t="s">
        <v>55</v>
      </c>
      <c r="C14" s="48">
        <f>الرواتب!F14</f>
        <v>4498019</v>
      </c>
      <c r="D14" s="48">
        <f>المزايا!F14</f>
        <v>558420</v>
      </c>
      <c r="E14" s="50">
        <f t="shared" si="0"/>
        <v>5056439</v>
      </c>
      <c r="F14" s="6" t="s">
        <v>38</v>
      </c>
    </row>
    <row r="15" spans="1:6" ht="14.45" customHeight="1">
      <c r="A15" s="46">
        <v>20</v>
      </c>
      <c r="B15" s="31" t="s">
        <v>10</v>
      </c>
      <c r="C15" s="48">
        <f>الرواتب!F15</f>
        <v>8150059</v>
      </c>
      <c r="D15" s="48">
        <f>المزايا!F15</f>
        <v>2304398</v>
      </c>
      <c r="E15" s="50">
        <f t="shared" si="0"/>
        <v>10454457</v>
      </c>
      <c r="F15" s="6" t="s">
        <v>39</v>
      </c>
    </row>
    <row r="16" spans="1:6" ht="14.45" customHeight="1">
      <c r="A16" s="46">
        <v>21</v>
      </c>
      <c r="B16" s="38" t="s">
        <v>11</v>
      </c>
      <c r="C16" s="48">
        <f>الرواتب!F16</f>
        <v>409148</v>
      </c>
      <c r="D16" s="48">
        <f>المزايا!F16</f>
        <v>32345</v>
      </c>
      <c r="E16" s="50">
        <f t="shared" si="0"/>
        <v>441493</v>
      </c>
      <c r="F16" s="6" t="s">
        <v>56</v>
      </c>
    </row>
    <row r="17" spans="1:6" ht="14.45" customHeight="1">
      <c r="A17" s="46">
        <v>22</v>
      </c>
      <c r="B17" s="39" t="s">
        <v>12</v>
      </c>
      <c r="C17" s="48">
        <f>الرواتب!F17</f>
        <v>744286</v>
      </c>
      <c r="D17" s="48">
        <f>المزايا!F17</f>
        <v>134348</v>
      </c>
      <c r="E17" s="50">
        <f t="shared" si="0"/>
        <v>878634</v>
      </c>
      <c r="F17" s="6" t="s">
        <v>40</v>
      </c>
    </row>
    <row r="18" spans="1:6" ht="14.45" customHeight="1">
      <c r="A18" s="46">
        <v>23</v>
      </c>
      <c r="B18" s="31" t="s">
        <v>13</v>
      </c>
      <c r="C18" s="48">
        <f>الرواتب!F18</f>
        <v>4353588</v>
      </c>
      <c r="D18" s="48">
        <f>المزايا!F18</f>
        <v>847523</v>
      </c>
      <c r="E18" s="50">
        <f t="shared" si="0"/>
        <v>5201111</v>
      </c>
      <c r="F18" s="6" t="s">
        <v>41</v>
      </c>
    </row>
    <row r="19" spans="1:6" ht="14.45" customHeight="1">
      <c r="A19" s="46">
        <v>24</v>
      </c>
      <c r="B19" s="40" t="s">
        <v>14</v>
      </c>
      <c r="C19" s="48">
        <f>الرواتب!F19</f>
        <v>3284310</v>
      </c>
      <c r="D19" s="48">
        <f>المزايا!F19</f>
        <v>287880</v>
      </c>
      <c r="E19" s="50">
        <f t="shared" si="0"/>
        <v>3572190</v>
      </c>
      <c r="F19" s="6" t="s">
        <v>42</v>
      </c>
    </row>
    <row r="20" spans="1:6" ht="14.45" customHeight="1">
      <c r="A20" s="46">
        <v>25</v>
      </c>
      <c r="B20" s="31" t="s">
        <v>15</v>
      </c>
      <c r="C20" s="48">
        <f>الرواتب!F20</f>
        <v>2936461</v>
      </c>
      <c r="D20" s="48">
        <f>المزايا!F20</f>
        <v>409285</v>
      </c>
      <c r="E20" s="50">
        <f t="shared" si="0"/>
        <v>3345746</v>
      </c>
      <c r="F20" s="6" t="s">
        <v>57</v>
      </c>
    </row>
    <row r="21" spans="1:6" ht="14.45" customHeight="1">
      <c r="A21" s="46">
        <v>26</v>
      </c>
      <c r="B21" s="41" t="s">
        <v>16</v>
      </c>
      <c r="C21" s="48">
        <f>الرواتب!F21</f>
        <v>72806</v>
      </c>
      <c r="D21" s="48">
        <f>المزايا!F21</f>
        <v>8793</v>
      </c>
      <c r="E21" s="50">
        <f t="shared" si="0"/>
        <v>81599</v>
      </c>
      <c r="F21" s="6" t="s">
        <v>43</v>
      </c>
    </row>
    <row r="22" spans="1:6" ht="14.45" customHeight="1">
      <c r="A22" s="46">
        <v>27</v>
      </c>
      <c r="B22" s="42" t="s">
        <v>17</v>
      </c>
      <c r="C22" s="48">
        <f>الرواتب!F22</f>
        <v>794835</v>
      </c>
      <c r="D22" s="48">
        <f>المزايا!F22</f>
        <v>102941</v>
      </c>
      <c r="E22" s="50">
        <f t="shared" si="0"/>
        <v>897776</v>
      </c>
      <c r="F22" s="6" t="s">
        <v>44</v>
      </c>
    </row>
    <row r="23" spans="1:6" ht="14.45" customHeight="1">
      <c r="A23" s="46">
        <v>28</v>
      </c>
      <c r="B23" s="43" t="s">
        <v>18</v>
      </c>
      <c r="C23" s="48">
        <f>الرواتب!F23</f>
        <v>953100</v>
      </c>
      <c r="D23" s="48">
        <f>المزايا!F23</f>
        <v>202690</v>
      </c>
      <c r="E23" s="50">
        <f t="shared" si="0"/>
        <v>1155790</v>
      </c>
      <c r="F23" s="6" t="s">
        <v>45</v>
      </c>
    </row>
    <row r="24" spans="1:6" ht="14.45" customHeight="1">
      <c r="A24" s="46">
        <v>29</v>
      </c>
      <c r="B24" s="44" t="s">
        <v>58</v>
      </c>
      <c r="C24" s="48">
        <f>الرواتب!F24</f>
        <v>204664</v>
      </c>
      <c r="D24" s="48">
        <f>المزايا!F24</f>
        <v>52976</v>
      </c>
      <c r="E24" s="50">
        <f t="shared" si="0"/>
        <v>257640</v>
      </c>
      <c r="F24" s="6" t="s">
        <v>46</v>
      </c>
    </row>
    <row r="25" spans="1:6" ht="14.45" customHeight="1">
      <c r="A25" s="46">
        <v>30</v>
      </c>
      <c r="B25" s="31" t="s">
        <v>19</v>
      </c>
      <c r="C25" s="48">
        <f>الرواتب!F25</f>
        <v>91170</v>
      </c>
      <c r="D25" s="48">
        <f>المزايا!F25</f>
        <v>11235</v>
      </c>
      <c r="E25" s="50">
        <f t="shared" si="0"/>
        <v>102405</v>
      </c>
      <c r="F25" s="6" t="s">
        <v>47</v>
      </c>
    </row>
    <row r="26" spans="1:6" ht="14.45" customHeight="1">
      <c r="A26" s="46">
        <v>31</v>
      </c>
      <c r="B26" s="31" t="s">
        <v>20</v>
      </c>
      <c r="C26" s="48">
        <f>الرواتب!F26</f>
        <v>1060926</v>
      </c>
      <c r="D26" s="48">
        <f>المزايا!F26</f>
        <v>168045</v>
      </c>
      <c r="E26" s="50">
        <f t="shared" si="0"/>
        <v>1228971</v>
      </c>
      <c r="F26" s="6" t="s">
        <v>48</v>
      </c>
    </row>
    <row r="27" spans="1:6" ht="14.45" customHeight="1">
      <c r="A27" s="46">
        <v>32</v>
      </c>
      <c r="B27" s="45" t="s">
        <v>21</v>
      </c>
      <c r="C27" s="48">
        <f>الرواتب!F27</f>
        <v>186986</v>
      </c>
      <c r="D27" s="48">
        <f>المزايا!F27</f>
        <v>32960</v>
      </c>
      <c r="E27" s="50">
        <f t="shared" si="0"/>
        <v>219946</v>
      </c>
      <c r="F27" s="6" t="s">
        <v>49</v>
      </c>
    </row>
    <row r="28" spans="1:6" ht="14.45" customHeight="1">
      <c r="A28" s="46">
        <v>33</v>
      </c>
      <c r="B28" s="31" t="s">
        <v>22</v>
      </c>
      <c r="C28" s="48">
        <f>الرواتب!F28</f>
        <v>1233431</v>
      </c>
      <c r="D28" s="48">
        <f>المزايا!F28</f>
        <v>165954</v>
      </c>
      <c r="E28" s="50">
        <f t="shared" si="0"/>
        <v>1399385</v>
      </c>
      <c r="F28" s="6" t="s">
        <v>50</v>
      </c>
    </row>
    <row r="29" spans="1:6" ht="20.100000000000001" customHeight="1">
      <c r="A29" s="88" t="s">
        <v>25</v>
      </c>
      <c r="B29" s="88"/>
      <c r="C29" s="49">
        <f>SUM(C5:C28)</f>
        <v>37562700</v>
      </c>
      <c r="D29" s="49">
        <f>SUM(D5:D28)</f>
        <v>6494733</v>
      </c>
      <c r="E29" s="49">
        <f>SUM(E5:E28)</f>
        <v>44057433</v>
      </c>
      <c r="F29" s="7" t="s">
        <v>28</v>
      </c>
    </row>
    <row r="31" spans="1:6" ht="15" customHeight="1">
      <c r="A31" s="72" t="s">
        <v>113</v>
      </c>
      <c r="B31" s="71" t="s">
        <v>110</v>
      </c>
      <c r="C31" s="71"/>
    </row>
    <row r="32" spans="1:6" ht="15" customHeight="1">
      <c r="A32" s="72" t="s">
        <v>113</v>
      </c>
      <c r="B32" s="71" t="s">
        <v>111</v>
      </c>
      <c r="C32" s="71"/>
    </row>
    <row r="33" spans="1:3" ht="15" customHeight="1">
      <c r="A33" s="72" t="s">
        <v>113</v>
      </c>
      <c r="B33" s="71" t="s">
        <v>112</v>
      </c>
      <c r="C33" s="71"/>
    </row>
  </sheetData>
  <mergeCells count="7">
    <mergeCell ref="A29:B29"/>
    <mergeCell ref="A1:C1"/>
    <mergeCell ref="E1:F1"/>
    <mergeCell ref="A3:B4"/>
    <mergeCell ref="F3:F4"/>
    <mergeCell ref="A2:B2"/>
    <mergeCell ref="C2:E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المنشآت</vt:lpstr>
      <vt:lpstr>سعودي</vt:lpstr>
      <vt:lpstr>غير سعودي</vt:lpstr>
      <vt:lpstr>المشتغلين</vt:lpstr>
      <vt:lpstr>جملة المشتغلين</vt:lpstr>
      <vt:lpstr>الرواتب</vt:lpstr>
      <vt:lpstr>المزايا</vt:lpstr>
      <vt:lpstr>جملة التعويضات</vt:lpstr>
      <vt:lpstr>جملة تعويضات المشتغلين</vt:lpstr>
      <vt:lpstr>نفقات</vt:lpstr>
      <vt:lpstr>ايرادات</vt:lpstr>
      <vt:lpstr>الإيرادات والنفقات</vt:lpstr>
      <vt:lpstr>فائض التشغيل</vt:lpstr>
      <vt:lpstr>التكوين الرأسمالي</vt:lpstr>
    </vt:vector>
  </TitlesOfParts>
  <Company>CDS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Hp</cp:lastModifiedBy>
  <cp:lastPrinted>2016-03-06T11:57:21Z</cp:lastPrinted>
  <dcterms:created xsi:type="dcterms:W3CDTF">2013-09-02T09:54:48Z</dcterms:created>
  <dcterms:modified xsi:type="dcterms:W3CDTF">2016-05-03T15:00:36Z</dcterms:modified>
</cp:coreProperties>
</file>